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10305"/>
  </bookViews>
  <sheets>
    <sheet name="應日系" sheetId="1" r:id="rId1"/>
  </sheets>
  <definedNames>
    <definedName name="_xlnm.Print_Area" localSheetId="0">應日系!$A$1:$V$34</definedName>
  </definedNames>
  <calcPr calcId="145621"/>
</workbook>
</file>

<file path=xl/calcChain.xml><?xml version="1.0" encoding="utf-8"?>
<calcChain xmlns="http://schemas.openxmlformats.org/spreadsheetml/2006/main">
  <c r="P34" i="1" l="1"/>
  <c r="O34" i="1"/>
  <c r="H34" i="1"/>
  <c r="G34" i="1"/>
  <c r="Q33" i="1"/>
  <c r="P33" i="1"/>
  <c r="H33" i="1"/>
  <c r="R32" i="1"/>
  <c r="R34" i="1" s="1"/>
  <c r="Q32" i="1"/>
  <c r="Q34" i="1" s="1"/>
  <c r="P32" i="1"/>
  <c r="O32" i="1"/>
  <c r="N32" i="1"/>
  <c r="N34" i="1" s="1"/>
  <c r="M32" i="1"/>
  <c r="M34" i="1" s="1"/>
  <c r="L32" i="1"/>
  <c r="K32" i="1"/>
  <c r="J32" i="1"/>
  <c r="I32" i="1"/>
  <c r="H32" i="1"/>
  <c r="G32" i="1"/>
  <c r="F32" i="1"/>
  <c r="F34" i="1" s="1"/>
  <c r="E32" i="1"/>
  <c r="E34" i="1" s="1"/>
  <c r="D32" i="1"/>
  <c r="V32" i="1" s="1"/>
  <c r="C32" i="1"/>
  <c r="Q10" i="1"/>
  <c r="R33" i="1" s="1"/>
  <c r="O10" i="1"/>
  <c r="O33" i="1" s="1"/>
  <c r="M10" i="1"/>
  <c r="N33" i="1" s="1"/>
  <c r="K10" i="1"/>
  <c r="K33" i="1" s="1"/>
  <c r="G10" i="1"/>
  <c r="G33" i="1" s="1"/>
  <c r="E10" i="1"/>
  <c r="F33" i="1" s="1"/>
  <c r="C10" i="1"/>
  <c r="C33" i="1" s="1"/>
  <c r="I9" i="1"/>
  <c r="E9" i="1"/>
  <c r="I8" i="1"/>
  <c r="I10" i="1" s="1"/>
  <c r="E8" i="1"/>
  <c r="A5" i="1"/>
  <c r="J33" i="1" l="1"/>
  <c r="I33" i="1"/>
  <c r="S8" i="1"/>
  <c r="I34" i="1"/>
  <c r="J34" i="1"/>
  <c r="D33" i="1"/>
  <c r="L33" i="1"/>
  <c r="C34" i="1"/>
  <c r="K34" i="1"/>
  <c r="V34" i="1"/>
  <c r="T32" i="1"/>
  <c r="E33" i="1"/>
  <c r="M33" i="1"/>
  <c r="D34" i="1"/>
  <c r="S6" i="1"/>
  <c r="S10" i="1" s="1"/>
  <c r="L34" i="1"/>
  <c r="T33" i="1" l="1"/>
</calcChain>
</file>

<file path=xl/sharedStrings.xml><?xml version="1.0" encoding="utf-8"?>
<sst xmlns="http://schemas.openxmlformats.org/spreadsheetml/2006/main" count="61" uniqueCount="43">
  <si>
    <t>修平科技大學 102年度中區技職校院區域教學資源中心計畫 主軸二 經費執行概況表</t>
    <phoneticPr fontId="4" type="noConversion"/>
  </si>
  <si>
    <t>執行單位︰</t>
    <phoneticPr fontId="4" type="noConversion"/>
  </si>
  <si>
    <t>應用日語系</t>
    <phoneticPr fontId="4" type="noConversion"/>
  </si>
  <si>
    <t>【培育日語專業能力職場尖兵】</t>
    <phoneticPr fontId="4" type="noConversion"/>
  </si>
  <si>
    <t xml:space="preserve"> 執行期間︰</t>
    <phoneticPr fontId="4" type="noConversion"/>
  </si>
  <si>
    <t xml:space="preserve">102 年 6 月 1 日 至  102  年 11 月 30 日   </t>
    <phoneticPr fontId="4" type="noConversion"/>
  </si>
  <si>
    <t>經費
項目
名稱</t>
    <phoneticPr fontId="4" type="noConversion"/>
  </si>
  <si>
    <t>業務費</t>
    <phoneticPr fontId="4" type="noConversion"/>
  </si>
  <si>
    <t>雜支</t>
    <phoneticPr fontId="4" type="noConversion"/>
  </si>
  <si>
    <t>經費總額</t>
    <phoneticPr fontId="4" type="noConversion"/>
  </si>
  <si>
    <t>說明欄</t>
    <phoneticPr fontId="4" type="noConversion"/>
  </si>
  <si>
    <t>工讀費、工作費</t>
    <phoneticPr fontId="4" type="noConversion"/>
  </si>
  <si>
    <t>二代健保
補充保費
(工讀費
、工作費)
[配]</t>
    <phoneticPr fontId="4" type="noConversion"/>
  </si>
  <si>
    <t>講座鐘點費
-校內人士</t>
    <phoneticPr fontId="4" type="noConversion"/>
  </si>
  <si>
    <t>二代健保
補充保費
(講座鐘點費-校內)
[配]</t>
    <phoneticPr fontId="4" type="noConversion"/>
  </si>
  <si>
    <t>膳費</t>
    <phoneticPr fontId="4" type="noConversion"/>
  </si>
  <si>
    <t>印刷費</t>
    <phoneticPr fontId="4" type="noConversion"/>
  </si>
  <si>
    <t>獎勵品</t>
    <phoneticPr fontId="4" type="noConversion"/>
  </si>
  <si>
    <t>1.請依【主軸二】經費需求明細表之配置執行。
2.請購時請附上經費執行概況表，並填入請購之日期與金額。
3.核銷時除除了附上經費執行概況表，填入核銷之日期與金額外，仍須檢附活動執行成果表與相關單據與表單。
4.主軸二計畫之二代健保補充保費屬雇主負擔之補充保費，即機關公付額，均為學校自籌款(計畫配合款)。
5.需提列補充保費公付額之部分，請於執行經費時一併請購2%之補充保費。如：執行工讀費20小時，需同時請購工讀費2180元與二代健保補充保費(工讀費)44元。</t>
    <phoneticPr fontId="4" type="noConversion"/>
  </si>
  <si>
    <t>單位</t>
    <phoneticPr fontId="4" type="noConversion"/>
  </si>
  <si>
    <t>人次</t>
    <phoneticPr fontId="4" type="noConversion"/>
  </si>
  <si>
    <t>節</t>
    <phoneticPr fontId="4" type="noConversion"/>
  </si>
  <si>
    <t>式</t>
    <phoneticPr fontId="4" type="noConversion"/>
  </si>
  <si>
    <t>批</t>
    <phoneticPr fontId="4" type="noConversion"/>
  </si>
  <si>
    <t>補充保費小計：</t>
    <phoneticPr fontId="4" type="noConversion"/>
  </si>
  <si>
    <t>數量</t>
    <phoneticPr fontId="4" type="noConversion"/>
  </si>
  <si>
    <t>單價</t>
    <phoneticPr fontId="4" type="noConversion"/>
  </si>
  <si>
    <t>計畫補助款：</t>
    <phoneticPr fontId="4" type="noConversion"/>
  </si>
  <si>
    <t>小計</t>
    <phoneticPr fontId="4" type="noConversion"/>
  </si>
  <si>
    <t>請購日</t>
    <phoneticPr fontId="4" type="noConversion"/>
  </si>
  <si>
    <t>核銷日</t>
    <phoneticPr fontId="4" type="noConversion"/>
  </si>
  <si>
    <t>請購額</t>
    <phoneticPr fontId="4" type="noConversion"/>
  </si>
  <si>
    <t>核銷額</t>
    <phoneticPr fontId="4" type="noConversion"/>
  </si>
  <si>
    <t>執行說明</t>
    <phoneticPr fontId="4" type="noConversion"/>
  </si>
  <si>
    <t>已執行請購/核銷</t>
    <phoneticPr fontId="4" type="noConversion"/>
  </si>
  <si>
    <t>單位核銷總額</t>
    <phoneticPr fontId="4" type="noConversion"/>
  </si>
  <si>
    <t>補助款業務費核銷小計：</t>
    <phoneticPr fontId="4" type="noConversion"/>
  </si>
  <si>
    <t>餘額</t>
    <phoneticPr fontId="4" type="noConversion"/>
  </si>
  <si>
    <t>單位執行率</t>
    <phoneticPr fontId="4" type="noConversion"/>
  </si>
  <si>
    <t>補助款資本門核銷小計：</t>
    <phoneticPr fontId="4" type="noConversion"/>
  </si>
  <si>
    <t>執行率</t>
    <phoneticPr fontId="4" type="noConversion"/>
  </si>
  <si>
    <t>配合款核銷小計：</t>
    <phoneticPr fontId="4" type="noConversion"/>
  </si>
  <si>
    <t>小時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</si>
</sst>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76" formatCode="&quot;$&quot;#,##0_);[Red]\(&quot;$&quot;#,##0\)"/>
    <numFmt numFmtId="177" formatCode="#,##0_);[Red]\(#,##0\)"/>
    <numFmt numFmtId="178" formatCode="#,##0.00_);[Red]\(#,##0.00\)"/>
    <numFmt numFmtId="179" formatCode="m/d;@"/>
    <numFmt numFmtId="180" formatCode="0_);[Red]\(0\)"/>
    <numFmt numFmtId="181" formatCode="0.0%"/>
  </numFmts>
  <fonts count="8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22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76" fontId="5" fillId="0" borderId="1" xfId="0" applyNumberFormat="1" applyFont="1" applyBorder="1" applyAlignment="1">
      <alignment horizontal="center" vertical="top" wrapText="1"/>
    </xf>
    <xf numFmtId="177" fontId="6" fillId="2" borderId="5" xfId="0" applyNumberFormat="1" applyFont="1" applyFill="1" applyBorder="1" applyAlignment="1">
      <alignment horizontal="center" vertical="center" wrapText="1"/>
    </xf>
    <xf numFmtId="177" fontId="6" fillId="3" borderId="8" xfId="0" applyNumberFormat="1" applyFont="1" applyFill="1" applyBorder="1" applyAlignment="1">
      <alignment horizontal="center" vertical="center" wrapText="1"/>
    </xf>
    <xf numFmtId="176" fontId="6" fillId="3" borderId="19" xfId="0" applyNumberFormat="1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top" wrapText="1"/>
    </xf>
    <xf numFmtId="0" fontId="7" fillId="0" borderId="19" xfId="0" applyFont="1" applyBorder="1">
      <alignment vertical="center"/>
    </xf>
    <xf numFmtId="176" fontId="6" fillId="0" borderId="25" xfId="0" applyNumberFormat="1" applyFont="1" applyBorder="1" applyAlignment="1">
      <alignment vertical="center" wrapText="1"/>
    </xf>
    <xf numFmtId="0" fontId="6" fillId="0" borderId="26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176" fontId="6" fillId="0" borderId="34" xfId="0" applyNumberFormat="1" applyFont="1" applyBorder="1" applyAlignment="1">
      <alignment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176" fontId="6" fillId="0" borderId="38" xfId="1" applyNumberFormat="1" applyFont="1" applyFill="1" applyBorder="1" applyAlignment="1">
      <alignment horizontal="center" vertical="center"/>
    </xf>
    <xf numFmtId="176" fontId="6" fillId="4" borderId="38" xfId="1" applyNumberFormat="1" applyFont="1" applyFill="1" applyBorder="1" applyAlignment="1">
      <alignment horizontal="center" vertical="center"/>
    </xf>
    <xf numFmtId="176" fontId="6" fillId="4" borderId="4" xfId="1" applyNumberFormat="1" applyFont="1" applyFill="1" applyBorder="1" applyAlignment="1">
      <alignment horizontal="center" vertical="center"/>
    </xf>
    <xf numFmtId="176" fontId="6" fillId="0" borderId="37" xfId="1" applyNumberFormat="1" applyFont="1" applyFill="1" applyBorder="1" applyAlignment="1">
      <alignment horizontal="center" vertical="center"/>
    </xf>
    <xf numFmtId="176" fontId="6" fillId="4" borderId="39" xfId="1" applyNumberFormat="1" applyFont="1" applyFill="1" applyBorder="1" applyAlignment="1">
      <alignment horizontal="center" vertical="center"/>
    </xf>
    <xf numFmtId="179" fontId="6" fillId="0" borderId="40" xfId="0" applyNumberFormat="1" applyFont="1" applyFill="1" applyBorder="1" applyAlignment="1">
      <alignment horizontal="center" vertical="top" wrapText="1"/>
    </xf>
    <xf numFmtId="179" fontId="6" fillId="4" borderId="13" xfId="0" applyNumberFormat="1" applyFont="1" applyFill="1" applyBorder="1" applyAlignment="1">
      <alignment horizontal="center" vertical="top" wrapText="1"/>
    </xf>
    <xf numFmtId="180" fontId="6" fillId="0" borderId="13" xfId="1" applyNumberFormat="1" applyFont="1" applyFill="1" applyBorder="1" applyAlignment="1">
      <alignment horizontal="right" vertical="center"/>
    </xf>
    <xf numFmtId="180" fontId="6" fillId="4" borderId="13" xfId="1" applyNumberFormat="1" applyFont="1" applyFill="1" applyBorder="1" applyAlignment="1">
      <alignment horizontal="right" vertical="center"/>
    </xf>
    <xf numFmtId="180" fontId="6" fillId="4" borderId="41" xfId="1" applyNumberFormat="1" applyFont="1" applyFill="1" applyBorder="1" applyAlignment="1">
      <alignment horizontal="right" vertical="center"/>
    </xf>
    <xf numFmtId="180" fontId="6" fillId="0" borderId="40" xfId="1" applyNumberFormat="1" applyFont="1" applyFill="1" applyBorder="1" applyAlignment="1">
      <alignment horizontal="right" vertical="center"/>
    </xf>
    <xf numFmtId="180" fontId="6" fillId="4" borderId="42" xfId="1" applyNumberFormat="1" applyFont="1" applyFill="1" applyBorder="1" applyAlignment="1">
      <alignment horizontal="right" vertical="center"/>
    </xf>
    <xf numFmtId="179" fontId="6" fillId="0" borderId="44" xfId="0" applyNumberFormat="1" applyFont="1" applyFill="1" applyBorder="1" applyAlignment="1">
      <alignment horizontal="center" vertical="top" wrapText="1"/>
    </xf>
    <xf numFmtId="179" fontId="6" fillId="4" borderId="22" xfId="0" applyNumberFormat="1" applyFont="1" applyFill="1" applyBorder="1" applyAlignment="1">
      <alignment horizontal="center" vertical="top" wrapText="1"/>
    </xf>
    <xf numFmtId="180" fontId="6" fillId="0" borderId="22" xfId="1" applyNumberFormat="1" applyFont="1" applyFill="1" applyBorder="1" applyAlignment="1">
      <alignment horizontal="right" vertical="center"/>
    </xf>
    <xf numFmtId="180" fontId="6" fillId="4" borderId="22" xfId="1" applyNumberFormat="1" applyFont="1" applyFill="1" applyBorder="1" applyAlignment="1">
      <alignment horizontal="right" vertical="center"/>
    </xf>
    <xf numFmtId="180" fontId="6" fillId="4" borderId="14" xfId="1" applyNumberFormat="1" applyFont="1" applyFill="1" applyBorder="1" applyAlignment="1">
      <alignment horizontal="right" vertical="center"/>
    </xf>
    <xf numFmtId="180" fontId="6" fillId="0" borderId="44" xfId="1" applyNumberFormat="1" applyFont="1" applyFill="1" applyBorder="1" applyAlignment="1">
      <alignment horizontal="right" vertical="center"/>
    </xf>
    <xf numFmtId="180" fontId="6" fillId="4" borderId="43" xfId="1" applyNumberFormat="1" applyFont="1" applyFill="1" applyBorder="1" applyAlignment="1">
      <alignment horizontal="right" vertical="center"/>
    </xf>
    <xf numFmtId="179" fontId="6" fillId="4" borderId="26" xfId="0" applyNumberFormat="1" applyFont="1" applyFill="1" applyBorder="1" applyAlignment="1">
      <alignment horizontal="center" vertical="top" wrapText="1"/>
    </xf>
    <xf numFmtId="180" fontId="6" fillId="0" borderId="26" xfId="1" applyNumberFormat="1" applyFont="1" applyFill="1" applyBorder="1" applyAlignment="1">
      <alignment horizontal="right" vertical="center"/>
    </xf>
    <xf numFmtId="180" fontId="6" fillId="4" borderId="26" xfId="1" applyNumberFormat="1" applyFont="1" applyFill="1" applyBorder="1" applyAlignment="1">
      <alignment horizontal="right" vertical="center"/>
    </xf>
    <xf numFmtId="180" fontId="6" fillId="4" borderId="20" xfId="1" applyNumberFormat="1" applyFont="1" applyFill="1" applyBorder="1" applyAlignment="1">
      <alignment horizontal="right" vertical="center"/>
    </xf>
    <xf numFmtId="180" fontId="6" fillId="0" borderId="45" xfId="1" applyNumberFormat="1" applyFont="1" applyFill="1" applyBorder="1" applyAlignment="1">
      <alignment horizontal="right" vertical="center"/>
    </xf>
    <xf numFmtId="180" fontId="6" fillId="4" borderId="46" xfId="1" applyNumberFormat="1" applyFont="1" applyFill="1" applyBorder="1" applyAlignment="1">
      <alignment horizontal="right" vertical="center"/>
    </xf>
    <xf numFmtId="179" fontId="0" fillId="4" borderId="22" xfId="0" applyNumberFormat="1" applyFill="1" applyBorder="1">
      <alignment vertical="center"/>
    </xf>
    <xf numFmtId="180" fontId="6" fillId="0" borderId="22" xfId="0" applyNumberFormat="1" applyFont="1" applyFill="1" applyBorder="1">
      <alignment vertical="center"/>
    </xf>
    <xf numFmtId="180" fontId="6" fillId="4" borderId="22" xfId="0" applyNumberFormat="1" applyFont="1" applyFill="1" applyBorder="1">
      <alignment vertical="center"/>
    </xf>
    <xf numFmtId="180" fontId="6" fillId="4" borderId="14" xfId="0" applyNumberFormat="1" applyFont="1" applyFill="1" applyBorder="1">
      <alignment vertical="center"/>
    </xf>
    <xf numFmtId="180" fontId="6" fillId="0" borderId="44" xfId="0" applyNumberFormat="1" applyFont="1" applyFill="1" applyBorder="1">
      <alignment vertical="center"/>
    </xf>
    <xf numFmtId="180" fontId="6" fillId="4" borderId="43" xfId="0" applyNumberFormat="1" applyFont="1" applyFill="1" applyBorder="1">
      <alignment vertical="center"/>
    </xf>
    <xf numFmtId="179" fontId="6" fillId="0" borderId="45" xfId="0" applyNumberFormat="1" applyFont="1" applyFill="1" applyBorder="1" applyAlignment="1">
      <alignment horizontal="center" vertical="top" wrapText="1"/>
    </xf>
    <xf numFmtId="179" fontId="0" fillId="4" borderId="26" xfId="0" applyNumberFormat="1" applyFill="1" applyBorder="1">
      <alignment vertical="center"/>
    </xf>
    <xf numFmtId="180" fontId="6" fillId="0" borderId="26" xfId="0" applyNumberFormat="1" applyFont="1" applyFill="1" applyBorder="1">
      <alignment vertical="center"/>
    </xf>
    <xf numFmtId="180" fontId="6" fillId="4" borderId="26" xfId="0" applyNumberFormat="1" applyFont="1" applyFill="1" applyBorder="1">
      <alignment vertical="center"/>
    </xf>
    <xf numFmtId="180" fontId="6" fillId="4" borderId="20" xfId="0" applyNumberFormat="1" applyFont="1" applyFill="1" applyBorder="1">
      <alignment vertical="center"/>
    </xf>
    <xf numFmtId="180" fontId="6" fillId="0" borderId="45" xfId="0" applyNumberFormat="1" applyFont="1" applyFill="1" applyBorder="1">
      <alignment vertical="center"/>
    </xf>
    <xf numFmtId="180" fontId="6" fillId="4" borderId="46" xfId="0" applyNumberFormat="1" applyFont="1" applyFill="1" applyBorder="1">
      <alignment vertical="center"/>
    </xf>
    <xf numFmtId="176" fontId="6" fillId="0" borderId="38" xfId="0" applyNumberFormat="1" applyFont="1" applyBorder="1">
      <alignment vertical="center"/>
    </xf>
    <xf numFmtId="176" fontId="6" fillId="4" borderId="38" xfId="0" applyNumberFormat="1" applyFont="1" applyFill="1" applyBorder="1">
      <alignment vertical="center"/>
    </xf>
    <xf numFmtId="176" fontId="6" fillId="4" borderId="4" xfId="0" applyNumberFormat="1" applyFont="1" applyFill="1" applyBorder="1">
      <alignment vertical="center"/>
    </xf>
    <xf numFmtId="176" fontId="6" fillId="0" borderId="37" xfId="0" applyNumberFormat="1" applyFont="1" applyBorder="1">
      <alignment vertical="center"/>
    </xf>
    <xf numFmtId="176" fontId="6" fillId="4" borderId="39" xfId="0" applyNumberFormat="1" applyFont="1" applyFill="1" applyBorder="1">
      <alignment vertical="center"/>
    </xf>
    <xf numFmtId="0" fontId="6" fillId="0" borderId="8" xfId="0" applyFont="1" applyBorder="1" applyAlignment="1">
      <alignment vertical="center"/>
    </xf>
    <xf numFmtId="176" fontId="6" fillId="0" borderId="38" xfId="1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6" fontId="7" fillId="0" borderId="39" xfId="0" applyNumberFormat="1" applyFont="1" applyBorder="1">
      <alignment vertical="center"/>
    </xf>
    <xf numFmtId="0" fontId="6" fillId="0" borderId="48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 wrapText="1"/>
    </xf>
    <xf numFmtId="176" fontId="6" fillId="0" borderId="26" xfId="0" applyNumberFormat="1" applyFont="1" applyBorder="1">
      <alignment vertical="center"/>
    </xf>
    <xf numFmtId="176" fontId="6" fillId="4" borderId="26" xfId="0" applyNumberFormat="1" applyFont="1" applyFill="1" applyBorder="1">
      <alignment vertical="center"/>
    </xf>
    <xf numFmtId="176" fontId="6" fillId="4" borderId="20" xfId="0" applyNumberFormat="1" applyFont="1" applyFill="1" applyBorder="1">
      <alignment vertical="center"/>
    </xf>
    <xf numFmtId="176" fontId="6" fillId="0" borderId="45" xfId="0" applyNumberFormat="1" applyFont="1" applyBorder="1">
      <alignment vertical="center"/>
    </xf>
    <xf numFmtId="176" fontId="6" fillId="4" borderId="46" xfId="0" applyNumberFormat="1" applyFont="1" applyFill="1" applyBorder="1">
      <alignment vertical="center"/>
    </xf>
    <xf numFmtId="0" fontId="6" fillId="0" borderId="15" xfId="0" applyFont="1" applyBorder="1" applyAlignment="1">
      <alignment horizontal="left" vertical="center"/>
    </xf>
    <xf numFmtId="176" fontId="7" fillId="5" borderId="43" xfId="0" applyNumberFormat="1" applyFont="1" applyFill="1" applyBorder="1">
      <alignment vertical="center"/>
    </xf>
    <xf numFmtId="181" fontId="6" fillId="0" borderId="28" xfId="2" applyNumberFormat="1" applyFont="1" applyBorder="1">
      <alignment vertical="center"/>
    </xf>
    <xf numFmtId="181" fontId="6" fillId="4" borderId="28" xfId="2" applyNumberFormat="1" applyFont="1" applyFill="1" applyBorder="1">
      <alignment vertical="center"/>
    </xf>
    <xf numFmtId="181" fontId="6" fillId="4" borderId="29" xfId="2" applyNumberFormat="1" applyFont="1" applyFill="1" applyBorder="1">
      <alignment vertical="center"/>
    </xf>
    <xf numFmtId="181" fontId="6" fillId="0" borderId="49" xfId="2" applyNumberFormat="1" applyFont="1" applyBorder="1">
      <alignment vertical="center"/>
    </xf>
    <xf numFmtId="181" fontId="6" fillId="4" borderId="50" xfId="2" applyNumberFormat="1" applyFont="1" applyFill="1" applyBorder="1">
      <alignment vertical="center"/>
    </xf>
    <xf numFmtId="0" fontId="6" fillId="0" borderId="30" xfId="0" applyFont="1" applyBorder="1" applyAlignment="1">
      <alignment vertical="center"/>
    </xf>
    <xf numFmtId="176" fontId="7" fillId="0" borderId="50" xfId="0" applyNumberFormat="1" applyFont="1" applyBorder="1">
      <alignment vertical="center"/>
    </xf>
    <xf numFmtId="0" fontId="6" fillId="0" borderId="0" xfId="0" applyFont="1" applyBorder="1">
      <alignment vertical="center"/>
    </xf>
    <xf numFmtId="176" fontId="6" fillId="0" borderId="15" xfId="0" applyNumberFormat="1" applyFont="1" applyFill="1" applyBorder="1" applyAlignment="1">
      <alignment vertical="center" wrapText="1"/>
    </xf>
    <xf numFmtId="176" fontId="6" fillId="0" borderId="22" xfId="0" applyNumberFormat="1" applyFont="1" applyFill="1" applyBorder="1" applyAlignment="1">
      <alignment vertical="center" wrapText="1"/>
    </xf>
    <xf numFmtId="176" fontId="6" fillId="0" borderId="43" xfId="0" applyNumberFormat="1" applyFont="1" applyFill="1" applyBorder="1" applyAlignment="1">
      <alignment vertical="center" wrapText="1"/>
    </xf>
    <xf numFmtId="176" fontId="6" fillId="0" borderId="47" xfId="0" applyNumberFormat="1" applyFont="1" applyFill="1" applyBorder="1" applyAlignment="1">
      <alignment vertical="center" wrapText="1"/>
    </xf>
    <xf numFmtId="176" fontId="6" fillId="0" borderId="26" xfId="0" applyNumberFormat="1" applyFont="1" applyFill="1" applyBorder="1" applyAlignment="1">
      <alignment vertical="center" wrapText="1"/>
    </xf>
    <xf numFmtId="176" fontId="6" fillId="0" borderId="46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81" fontId="6" fillId="0" borderId="26" xfId="2" applyNumberFormat="1" applyFont="1" applyBorder="1" applyAlignment="1">
      <alignment horizontal="left" vertical="center"/>
    </xf>
    <xf numFmtId="181" fontId="6" fillId="0" borderId="51" xfId="2" applyNumberFormat="1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7" fontId="6" fillId="0" borderId="14" xfId="0" applyNumberFormat="1" applyFont="1" applyFill="1" applyBorder="1" applyAlignment="1">
      <alignment horizontal="center" vertical="center" wrapText="1"/>
    </xf>
    <xf numFmtId="177" fontId="6" fillId="0" borderId="16" xfId="0" applyNumberFormat="1" applyFont="1" applyFill="1" applyBorder="1" applyAlignment="1">
      <alignment horizontal="center" vertical="center" wrapText="1"/>
    </xf>
    <xf numFmtId="177" fontId="6" fillId="0" borderId="17" xfId="0" applyNumberFormat="1" applyFont="1" applyFill="1" applyBorder="1" applyAlignment="1">
      <alignment horizontal="center" vertical="center" wrapText="1"/>
    </xf>
    <xf numFmtId="177" fontId="6" fillId="0" borderId="18" xfId="0" applyNumberFormat="1" applyFont="1" applyFill="1" applyBorder="1" applyAlignment="1">
      <alignment horizontal="center" vertical="center" wrapText="1"/>
    </xf>
    <xf numFmtId="176" fontId="6" fillId="2" borderId="29" xfId="1" applyNumberFormat="1" applyFont="1" applyFill="1" applyBorder="1" applyAlignment="1">
      <alignment horizontal="center" vertical="center"/>
    </xf>
    <xf numFmtId="176" fontId="6" fillId="2" borderId="30" xfId="1" applyNumberFormat="1" applyFont="1" applyFill="1" applyBorder="1" applyAlignment="1">
      <alignment horizontal="center" vertical="center"/>
    </xf>
    <xf numFmtId="176" fontId="6" fillId="0" borderId="29" xfId="1" applyNumberFormat="1" applyFont="1" applyFill="1" applyBorder="1" applyAlignment="1">
      <alignment horizontal="center" vertical="center"/>
    </xf>
    <xf numFmtId="176" fontId="6" fillId="0" borderId="30" xfId="1" applyNumberFormat="1" applyFont="1" applyFill="1" applyBorder="1" applyAlignment="1">
      <alignment horizontal="center" vertical="center"/>
    </xf>
    <xf numFmtId="176" fontId="6" fillId="2" borderId="31" xfId="1" applyNumberFormat="1" applyFont="1" applyFill="1" applyBorder="1" applyAlignment="1">
      <alignment horizontal="center" vertical="center"/>
    </xf>
    <xf numFmtId="176" fontId="6" fillId="2" borderId="32" xfId="1" applyNumberFormat="1" applyFont="1" applyFill="1" applyBorder="1" applyAlignment="1">
      <alignment horizontal="center" vertical="center"/>
    </xf>
    <xf numFmtId="176" fontId="6" fillId="2" borderId="33" xfId="1" applyNumberFormat="1" applyFont="1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center" vertical="center" wrapText="1"/>
    </xf>
    <xf numFmtId="178" fontId="6" fillId="0" borderId="14" xfId="0" applyNumberFormat="1" applyFont="1" applyFill="1" applyBorder="1" applyAlignment="1">
      <alignment horizontal="center" vertical="center" wrapText="1"/>
    </xf>
    <xf numFmtId="178" fontId="6" fillId="0" borderId="15" xfId="0" applyNumberFormat="1" applyFont="1" applyFill="1" applyBorder="1" applyAlignment="1">
      <alignment horizontal="center" vertical="center" wrapText="1"/>
    </xf>
    <xf numFmtId="177" fontId="6" fillId="2" borderId="14" xfId="0" applyNumberFormat="1" applyFont="1" applyFill="1" applyBorder="1" applyAlignment="1">
      <alignment horizontal="center" vertical="center" wrapText="1"/>
    </xf>
    <xf numFmtId="177" fontId="6" fillId="2" borderId="16" xfId="0" applyNumberFormat="1" applyFont="1" applyFill="1" applyBorder="1" applyAlignment="1">
      <alignment horizontal="center" vertical="center" wrapText="1"/>
    </xf>
    <xf numFmtId="177" fontId="6" fillId="2" borderId="17" xfId="0" applyNumberFormat="1" applyFont="1" applyFill="1" applyBorder="1" applyAlignment="1">
      <alignment horizontal="center" vertical="center" wrapText="1"/>
    </xf>
    <xf numFmtId="177" fontId="6" fillId="2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27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7" fontId="6" fillId="2" borderId="1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</cellXfs>
  <cellStyles count="3">
    <cellStyle name="一般" xfId="0" builtinId="0"/>
    <cellStyle name="百分比" xfId="2" builtinId="5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V35"/>
  <sheetViews>
    <sheetView tabSelected="1" zoomScale="60" zoomScaleNormal="60" workbookViewId="0">
      <selection activeCell="C12" sqref="C12"/>
    </sheetView>
  </sheetViews>
  <sheetFormatPr defaultRowHeight="16.5" x14ac:dyDescent="0.25"/>
  <cols>
    <col min="1" max="2" width="10.625" customWidth="1"/>
    <col min="3" max="3" width="12.5" bestFit="1" customWidth="1"/>
    <col min="4" max="4" width="12.5" customWidth="1"/>
    <col min="5" max="6" width="11.125" bestFit="1" customWidth="1"/>
    <col min="7" max="8" width="12.5" customWidth="1"/>
    <col min="9" max="10" width="8.375" customWidth="1"/>
    <col min="11" max="12" width="11" customWidth="1"/>
    <col min="13" max="13" width="12.5" bestFit="1" customWidth="1"/>
    <col min="14" max="14" width="12.5" customWidth="1"/>
    <col min="15" max="15" width="12.5" bestFit="1" customWidth="1"/>
    <col min="16" max="16" width="12.5" customWidth="1"/>
    <col min="17" max="17" width="12.5" bestFit="1" customWidth="1"/>
    <col min="18" max="18" width="12.5" customWidth="1"/>
    <col min="19" max="19" width="15.625" customWidth="1"/>
    <col min="20" max="20" width="15.75" customWidth="1"/>
    <col min="21" max="21" width="28.5" customWidth="1"/>
    <col min="22" max="22" width="15.75" customWidth="1"/>
  </cols>
  <sheetData>
    <row r="2" spans="1:22" ht="30" customHeight="1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"/>
      <c r="V2" s="1"/>
    </row>
    <row r="3" spans="1:22" ht="25.5" customHeight="1" x14ac:dyDescent="0.25">
      <c r="A3" s="139" t="s">
        <v>1</v>
      </c>
      <c r="B3" s="139"/>
      <c r="C3" s="140" t="s">
        <v>2</v>
      </c>
      <c r="D3" s="140"/>
      <c r="E3" s="140"/>
      <c r="F3" s="141" t="s">
        <v>3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2"/>
      <c r="R3" s="2"/>
      <c r="S3" s="2"/>
      <c r="T3" s="3"/>
      <c r="U3" s="2"/>
      <c r="V3" s="3"/>
    </row>
    <row r="4" spans="1:22" ht="21.75" customHeight="1" thickBot="1" x14ac:dyDescent="0.3">
      <c r="A4" s="142" t="s">
        <v>4</v>
      </c>
      <c r="B4" s="142"/>
      <c r="C4" s="143" t="s">
        <v>5</v>
      </c>
      <c r="D4" s="143"/>
      <c r="E4" s="143"/>
      <c r="F4" s="143"/>
      <c r="G4" s="143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6"/>
      <c r="V4" s="5"/>
    </row>
    <row r="5" spans="1:22" ht="19.5" customHeight="1" x14ac:dyDescent="0.25">
      <c r="A5" s="125" t="str">
        <f>C3</f>
        <v>應用日語系</v>
      </c>
      <c r="B5" s="128" t="s">
        <v>6</v>
      </c>
      <c r="C5" s="130" t="s">
        <v>7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7"/>
      <c r="P5" s="7"/>
      <c r="Q5" s="132" t="s">
        <v>8</v>
      </c>
      <c r="R5" s="133"/>
      <c r="S5" s="8" t="s">
        <v>9</v>
      </c>
      <c r="T5" s="134" t="s">
        <v>10</v>
      </c>
      <c r="U5" s="135"/>
      <c r="V5" s="136"/>
    </row>
    <row r="6" spans="1:22" ht="102" customHeight="1" x14ac:dyDescent="0.25">
      <c r="A6" s="126"/>
      <c r="B6" s="129"/>
      <c r="C6" s="112" t="s">
        <v>11</v>
      </c>
      <c r="D6" s="137"/>
      <c r="E6" s="98" t="s">
        <v>12</v>
      </c>
      <c r="F6" s="109"/>
      <c r="G6" s="112" t="s">
        <v>13</v>
      </c>
      <c r="H6" s="137"/>
      <c r="I6" s="98" t="s">
        <v>14</v>
      </c>
      <c r="J6" s="109"/>
      <c r="K6" s="112" t="s">
        <v>15</v>
      </c>
      <c r="L6" s="137"/>
      <c r="M6" s="112" t="s">
        <v>16</v>
      </c>
      <c r="N6" s="113"/>
      <c r="O6" s="112" t="s">
        <v>17</v>
      </c>
      <c r="P6" s="113"/>
      <c r="Q6" s="114" t="s">
        <v>8</v>
      </c>
      <c r="R6" s="115"/>
      <c r="S6" s="9">
        <f>SUM(C10:R10)</f>
        <v>58796.800000000003</v>
      </c>
      <c r="T6" s="116" t="s">
        <v>18</v>
      </c>
      <c r="U6" s="117"/>
      <c r="V6" s="118"/>
    </row>
    <row r="7" spans="1:22" ht="19.5" x14ac:dyDescent="0.25">
      <c r="A7" s="126"/>
      <c r="B7" s="10" t="s">
        <v>19</v>
      </c>
      <c r="C7" s="98" t="s">
        <v>42</v>
      </c>
      <c r="D7" s="109"/>
      <c r="E7" s="98" t="s">
        <v>42</v>
      </c>
      <c r="F7" s="109"/>
      <c r="G7" s="98" t="s">
        <v>21</v>
      </c>
      <c r="H7" s="109"/>
      <c r="I7" s="98" t="s">
        <v>21</v>
      </c>
      <c r="J7" s="109"/>
      <c r="K7" s="98" t="s">
        <v>20</v>
      </c>
      <c r="L7" s="109"/>
      <c r="M7" s="98" t="s">
        <v>22</v>
      </c>
      <c r="N7" s="99"/>
      <c r="O7" s="98" t="s">
        <v>20</v>
      </c>
      <c r="P7" s="99"/>
      <c r="Q7" s="100" t="s">
        <v>23</v>
      </c>
      <c r="R7" s="101"/>
      <c r="S7" s="11" t="s">
        <v>24</v>
      </c>
      <c r="T7" s="119"/>
      <c r="U7" s="120"/>
      <c r="V7" s="121"/>
    </row>
    <row r="8" spans="1:22" ht="19.5" x14ac:dyDescent="0.25">
      <c r="A8" s="126"/>
      <c r="B8" s="10" t="s">
        <v>25</v>
      </c>
      <c r="C8" s="98">
        <v>60</v>
      </c>
      <c r="D8" s="109"/>
      <c r="E8" s="98">
        <f>C8</f>
        <v>60</v>
      </c>
      <c r="F8" s="109"/>
      <c r="G8" s="98">
        <v>36</v>
      </c>
      <c r="H8" s="109"/>
      <c r="I8" s="98">
        <f>G8</f>
        <v>36</v>
      </c>
      <c r="J8" s="109"/>
      <c r="K8" s="98">
        <v>125</v>
      </c>
      <c r="L8" s="109"/>
      <c r="M8" s="98">
        <v>1</v>
      </c>
      <c r="N8" s="99"/>
      <c r="O8" s="98">
        <v>3</v>
      </c>
      <c r="P8" s="99"/>
      <c r="Q8" s="100">
        <v>1</v>
      </c>
      <c r="R8" s="101"/>
      <c r="S8" s="12">
        <f>E10+I10</f>
        <v>706.8</v>
      </c>
      <c r="T8" s="119"/>
      <c r="U8" s="120"/>
      <c r="V8" s="121"/>
    </row>
    <row r="9" spans="1:22" ht="19.5" x14ac:dyDescent="0.25">
      <c r="A9" s="126"/>
      <c r="B9" s="13" t="s">
        <v>26</v>
      </c>
      <c r="C9" s="98">
        <v>109</v>
      </c>
      <c r="D9" s="109"/>
      <c r="E9" s="110">
        <f>C9*0.02</f>
        <v>2.1800000000000002</v>
      </c>
      <c r="F9" s="111"/>
      <c r="G9" s="98">
        <v>800</v>
      </c>
      <c r="H9" s="109"/>
      <c r="I9" s="98">
        <f>G9*0.02</f>
        <v>16</v>
      </c>
      <c r="J9" s="109"/>
      <c r="K9" s="98">
        <v>70</v>
      </c>
      <c r="L9" s="109"/>
      <c r="M9" s="98">
        <v>2200</v>
      </c>
      <c r="N9" s="99"/>
      <c r="O9" s="98">
        <v>600</v>
      </c>
      <c r="P9" s="99"/>
      <c r="Q9" s="100">
        <v>10000</v>
      </c>
      <c r="R9" s="101"/>
      <c r="S9" s="11" t="s">
        <v>27</v>
      </c>
      <c r="T9" s="119"/>
      <c r="U9" s="120"/>
      <c r="V9" s="121"/>
    </row>
    <row r="10" spans="1:22" ht="20.25" thickBot="1" x14ac:dyDescent="0.3">
      <c r="A10" s="127"/>
      <c r="B10" s="14" t="s">
        <v>28</v>
      </c>
      <c r="C10" s="102">
        <f>C8*C9</f>
        <v>6540</v>
      </c>
      <c r="D10" s="103"/>
      <c r="E10" s="104">
        <f>E8*E9</f>
        <v>130.80000000000001</v>
      </c>
      <c r="F10" s="105"/>
      <c r="G10" s="102">
        <f>G8*G9</f>
        <v>28800</v>
      </c>
      <c r="H10" s="103"/>
      <c r="I10" s="104">
        <f>I8*I9</f>
        <v>576</v>
      </c>
      <c r="J10" s="105"/>
      <c r="K10" s="102">
        <f>K8*K9</f>
        <v>8750</v>
      </c>
      <c r="L10" s="103"/>
      <c r="M10" s="102">
        <f>M8*M9</f>
        <v>2200</v>
      </c>
      <c r="N10" s="106"/>
      <c r="O10" s="102">
        <f>O8*O9</f>
        <v>1800</v>
      </c>
      <c r="P10" s="106"/>
      <c r="Q10" s="107">
        <f>Q8*Q9</f>
        <v>10000</v>
      </c>
      <c r="R10" s="108"/>
      <c r="S10" s="15">
        <f>S6-S8</f>
        <v>58090</v>
      </c>
      <c r="T10" s="122"/>
      <c r="U10" s="123"/>
      <c r="V10" s="124"/>
    </row>
    <row r="11" spans="1:22" ht="19.5" x14ac:dyDescent="0.25">
      <c r="A11" s="16" t="s">
        <v>29</v>
      </c>
      <c r="B11" s="17" t="s">
        <v>30</v>
      </c>
      <c r="C11" s="18" t="s">
        <v>31</v>
      </c>
      <c r="D11" s="19" t="s">
        <v>32</v>
      </c>
      <c r="E11" s="18" t="s">
        <v>31</v>
      </c>
      <c r="F11" s="19" t="s">
        <v>32</v>
      </c>
      <c r="G11" s="18" t="s">
        <v>31</v>
      </c>
      <c r="H11" s="19" t="s">
        <v>32</v>
      </c>
      <c r="I11" s="18" t="s">
        <v>31</v>
      </c>
      <c r="J11" s="19" t="s">
        <v>32</v>
      </c>
      <c r="K11" s="18" t="s">
        <v>31</v>
      </c>
      <c r="L11" s="19" t="s">
        <v>32</v>
      </c>
      <c r="M11" s="18" t="s">
        <v>31</v>
      </c>
      <c r="N11" s="20" t="s">
        <v>32</v>
      </c>
      <c r="O11" s="18" t="s">
        <v>31</v>
      </c>
      <c r="P11" s="20" t="s">
        <v>32</v>
      </c>
      <c r="Q11" s="21" t="s">
        <v>31</v>
      </c>
      <c r="R11" s="22" t="s">
        <v>32</v>
      </c>
      <c r="S11" s="96" t="s">
        <v>33</v>
      </c>
      <c r="T11" s="96"/>
      <c r="U11" s="96"/>
      <c r="V11" s="97"/>
    </row>
    <row r="12" spans="1:22" ht="19.5" x14ac:dyDescent="0.25">
      <c r="A12" s="23"/>
      <c r="B12" s="24"/>
      <c r="C12" s="25"/>
      <c r="D12" s="26"/>
      <c r="E12" s="25"/>
      <c r="F12" s="26"/>
      <c r="G12" s="25"/>
      <c r="H12" s="26"/>
      <c r="I12" s="25"/>
      <c r="J12" s="26"/>
      <c r="K12" s="25"/>
      <c r="L12" s="26"/>
      <c r="M12" s="25"/>
      <c r="N12" s="27"/>
      <c r="O12" s="25"/>
      <c r="P12" s="27"/>
      <c r="Q12" s="28"/>
      <c r="R12" s="29"/>
      <c r="S12" s="82"/>
      <c r="T12" s="83"/>
      <c r="U12" s="83"/>
      <c r="V12" s="84"/>
    </row>
    <row r="13" spans="1:22" ht="19.5" x14ac:dyDescent="0.25">
      <c r="A13" s="30"/>
      <c r="B13" s="31"/>
      <c r="C13" s="32"/>
      <c r="D13" s="33"/>
      <c r="E13" s="32"/>
      <c r="F13" s="33"/>
      <c r="G13" s="32"/>
      <c r="H13" s="33"/>
      <c r="I13" s="32"/>
      <c r="J13" s="33"/>
      <c r="K13" s="32"/>
      <c r="L13" s="33"/>
      <c r="M13" s="32"/>
      <c r="N13" s="34"/>
      <c r="O13" s="32"/>
      <c r="P13" s="34"/>
      <c r="Q13" s="35"/>
      <c r="R13" s="36"/>
      <c r="S13" s="82"/>
      <c r="T13" s="83"/>
      <c r="U13" s="83"/>
      <c r="V13" s="84"/>
    </row>
    <row r="14" spans="1:22" ht="19.5" x14ac:dyDescent="0.25">
      <c r="A14" s="23"/>
      <c r="B14" s="37"/>
      <c r="C14" s="38"/>
      <c r="D14" s="39"/>
      <c r="E14" s="38"/>
      <c r="F14" s="39"/>
      <c r="G14" s="38"/>
      <c r="H14" s="39"/>
      <c r="I14" s="38"/>
      <c r="J14" s="39"/>
      <c r="K14" s="38"/>
      <c r="L14" s="39"/>
      <c r="M14" s="38"/>
      <c r="N14" s="40"/>
      <c r="O14" s="38"/>
      <c r="P14" s="40"/>
      <c r="Q14" s="41"/>
      <c r="R14" s="42"/>
      <c r="S14" s="82"/>
      <c r="T14" s="83"/>
      <c r="U14" s="83"/>
      <c r="V14" s="84"/>
    </row>
    <row r="15" spans="1:22" ht="19.5" x14ac:dyDescent="0.25">
      <c r="A15" s="30"/>
      <c r="B15" s="31"/>
      <c r="C15" s="32"/>
      <c r="D15" s="33"/>
      <c r="E15" s="32"/>
      <c r="F15" s="33"/>
      <c r="G15" s="32"/>
      <c r="H15" s="33"/>
      <c r="I15" s="32"/>
      <c r="J15" s="33"/>
      <c r="K15" s="32"/>
      <c r="L15" s="33"/>
      <c r="M15" s="32"/>
      <c r="N15" s="34"/>
      <c r="O15" s="32"/>
      <c r="P15" s="34"/>
      <c r="Q15" s="35"/>
      <c r="R15" s="36"/>
      <c r="S15" s="82"/>
      <c r="T15" s="83"/>
      <c r="U15" s="83"/>
      <c r="V15" s="84"/>
    </row>
    <row r="16" spans="1:22" ht="19.5" x14ac:dyDescent="0.25">
      <c r="A16" s="23"/>
      <c r="B16" s="31"/>
      <c r="C16" s="32"/>
      <c r="D16" s="33"/>
      <c r="E16" s="32"/>
      <c r="F16" s="33"/>
      <c r="G16" s="32"/>
      <c r="H16" s="33"/>
      <c r="I16" s="32"/>
      <c r="J16" s="33"/>
      <c r="K16" s="32"/>
      <c r="L16" s="33"/>
      <c r="M16" s="32"/>
      <c r="N16" s="34"/>
      <c r="O16" s="32"/>
      <c r="P16" s="34"/>
      <c r="Q16" s="35"/>
      <c r="R16" s="36"/>
      <c r="S16" s="82"/>
      <c r="T16" s="83"/>
      <c r="U16" s="83"/>
      <c r="V16" s="84"/>
    </row>
    <row r="17" spans="1:22" ht="19.5" x14ac:dyDescent="0.25">
      <c r="A17" s="30"/>
      <c r="B17" s="43"/>
      <c r="C17" s="44"/>
      <c r="D17" s="45"/>
      <c r="E17" s="44"/>
      <c r="F17" s="45"/>
      <c r="G17" s="44"/>
      <c r="H17" s="45"/>
      <c r="I17" s="44"/>
      <c r="J17" s="45"/>
      <c r="K17" s="44"/>
      <c r="L17" s="45"/>
      <c r="M17" s="44"/>
      <c r="N17" s="46"/>
      <c r="O17" s="44"/>
      <c r="P17" s="46"/>
      <c r="Q17" s="47"/>
      <c r="R17" s="48"/>
      <c r="S17" s="82"/>
      <c r="T17" s="83"/>
      <c r="U17" s="83"/>
      <c r="V17" s="84"/>
    </row>
    <row r="18" spans="1:22" ht="19.5" x14ac:dyDescent="0.25">
      <c r="A18" s="23"/>
      <c r="B18" s="31"/>
      <c r="C18" s="32"/>
      <c r="D18" s="33"/>
      <c r="E18" s="32"/>
      <c r="F18" s="33"/>
      <c r="G18" s="32"/>
      <c r="H18" s="33"/>
      <c r="I18" s="32"/>
      <c r="J18" s="33"/>
      <c r="K18" s="32"/>
      <c r="L18" s="33"/>
      <c r="M18" s="32"/>
      <c r="N18" s="34"/>
      <c r="O18" s="32"/>
      <c r="P18" s="34"/>
      <c r="Q18" s="35"/>
      <c r="R18" s="36"/>
      <c r="S18" s="82"/>
      <c r="T18" s="83"/>
      <c r="U18" s="83"/>
      <c r="V18" s="84"/>
    </row>
    <row r="19" spans="1:22" ht="19.5" x14ac:dyDescent="0.25">
      <c r="A19" s="30"/>
      <c r="B19" s="43"/>
      <c r="C19" s="44"/>
      <c r="D19" s="45"/>
      <c r="E19" s="44"/>
      <c r="F19" s="45"/>
      <c r="G19" s="44"/>
      <c r="H19" s="45"/>
      <c r="I19" s="44"/>
      <c r="J19" s="45"/>
      <c r="K19" s="44"/>
      <c r="L19" s="45"/>
      <c r="M19" s="44"/>
      <c r="N19" s="46"/>
      <c r="O19" s="44"/>
      <c r="P19" s="46"/>
      <c r="Q19" s="47"/>
      <c r="R19" s="48"/>
      <c r="S19" s="82"/>
      <c r="T19" s="83"/>
      <c r="U19" s="83"/>
      <c r="V19" s="84"/>
    </row>
    <row r="20" spans="1:22" ht="19.5" x14ac:dyDescent="0.25">
      <c r="A20" s="23"/>
      <c r="B20" s="37"/>
      <c r="C20" s="38"/>
      <c r="D20" s="39"/>
      <c r="E20" s="38"/>
      <c r="F20" s="39"/>
      <c r="G20" s="38"/>
      <c r="H20" s="39"/>
      <c r="I20" s="38"/>
      <c r="J20" s="39"/>
      <c r="K20" s="38"/>
      <c r="L20" s="39"/>
      <c r="M20" s="38"/>
      <c r="N20" s="40"/>
      <c r="O20" s="38"/>
      <c r="P20" s="40"/>
      <c r="Q20" s="41"/>
      <c r="R20" s="42"/>
      <c r="S20" s="82"/>
      <c r="T20" s="83"/>
      <c r="U20" s="83"/>
      <c r="V20" s="84"/>
    </row>
    <row r="21" spans="1:22" ht="19.5" x14ac:dyDescent="0.25">
      <c r="A21" s="30"/>
      <c r="B21" s="31"/>
      <c r="C21" s="32"/>
      <c r="D21" s="33"/>
      <c r="E21" s="32"/>
      <c r="F21" s="33"/>
      <c r="G21" s="32"/>
      <c r="H21" s="33"/>
      <c r="I21" s="32"/>
      <c r="J21" s="33"/>
      <c r="K21" s="32"/>
      <c r="L21" s="33"/>
      <c r="M21" s="32"/>
      <c r="N21" s="34"/>
      <c r="O21" s="32"/>
      <c r="P21" s="34"/>
      <c r="Q21" s="35"/>
      <c r="R21" s="36"/>
      <c r="S21" s="82"/>
      <c r="T21" s="83"/>
      <c r="U21" s="83"/>
      <c r="V21" s="84"/>
    </row>
    <row r="22" spans="1:22" ht="19.5" x14ac:dyDescent="0.25">
      <c r="A22" s="23"/>
      <c r="B22" s="31"/>
      <c r="C22" s="32"/>
      <c r="D22" s="33"/>
      <c r="E22" s="32"/>
      <c r="F22" s="33"/>
      <c r="G22" s="32"/>
      <c r="H22" s="33"/>
      <c r="I22" s="32"/>
      <c r="J22" s="33"/>
      <c r="K22" s="32"/>
      <c r="L22" s="33"/>
      <c r="M22" s="32"/>
      <c r="N22" s="34"/>
      <c r="O22" s="32"/>
      <c r="P22" s="34"/>
      <c r="Q22" s="35"/>
      <c r="R22" s="36"/>
      <c r="S22" s="82"/>
      <c r="T22" s="83"/>
      <c r="U22" s="83"/>
      <c r="V22" s="84"/>
    </row>
    <row r="23" spans="1:22" ht="19.5" x14ac:dyDescent="0.25">
      <c r="A23" s="30"/>
      <c r="B23" s="43"/>
      <c r="C23" s="44"/>
      <c r="D23" s="45"/>
      <c r="E23" s="44"/>
      <c r="F23" s="45"/>
      <c r="G23" s="44"/>
      <c r="H23" s="45"/>
      <c r="I23" s="44"/>
      <c r="J23" s="45"/>
      <c r="K23" s="44"/>
      <c r="L23" s="45"/>
      <c r="M23" s="44"/>
      <c r="N23" s="46"/>
      <c r="O23" s="44"/>
      <c r="P23" s="46"/>
      <c r="Q23" s="47"/>
      <c r="R23" s="48"/>
      <c r="S23" s="82"/>
      <c r="T23" s="83"/>
      <c r="U23" s="83"/>
      <c r="V23" s="84"/>
    </row>
    <row r="24" spans="1:22" ht="19.5" x14ac:dyDescent="0.25">
      <c r="A24" s="23"/>
      <c r="B24" s="31"/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32"/>
      <c r="N24" s="34"/>
      <c r="O24" s="32"/>
      <c r="P24" s="34"/>
      <c r="Q24" s="35"/>
      <c r="R24" s="36"/>
      <c r="S24" s="82"/>
      <c r="T24" s="83"/>
      <c r="U24" s="83"/>
      <c r="V24" s="84"/>
    </row>
    <row r="25" spans="1:22" ht="19.5" x14ac:dyDescent="0.25">
      <c r="A25" s="30"/>
      <c r="B25" s="43"/>
      <c r="C25" s="44"/>
      <c r="D25" s="45"/>
      <c r="E25" s="44"/>
      <c r="F25" s="45"/>
      <c r="G25" s="44"/>
      <c r="H25" s="45"/>
      <c r="I25" s="44"/>
      <c r="J25" s="45"/>
      <c r="K25" s="44"/>
      <c r="L25" s="45"/>
      <c r="M25" s="44"/>
      <c r="N25" s="46"/>
      <c r="O25" s="44"/>
      <c r="P25" s="46"/>
      <c r="Q25" s="47"/>
      <c r="R25" s="48"/>
      <c r="S25" s="82"/>
      <c r="T25" s="83"/>
      <c r="U25" s="83"/>
      <c r="V25" s="84"/>
    </row>
    <row r="26" spans="1:22" ht="19.5" x14ac:dyDescent="0.25">
      <c r="A26" s="23"/>
      <c r="B26" s="31"/>
      <c r="C26" s="32"/>
      <c r="D26" s="33"/>
      <c r="E26" s="32"/>
      <c r="F26" s="33"/>
      <c r="G26" s="32"/>
      <c r="H26" s="33"/>
      <c r="I26" s="32"/>
      <c r="J26" s="33"/>
      <c r="K26" s="32"/>
      <c r="L26" s="33"/>
      <c r="M26" s="32"/>
      <c r="N26" s="34"/>
      <c r="O26" s="32"/>
      <c r="P26" s="34"/>
      <c r="Q26" s="35"/>
      <c r="R26" s="36"/>
      <c r="S26" s="82"/>
      <c r="T26" s="83"/>
      <c r="U26" s="83"/>
      <c r="V26" s="84"/>
    </row>
    <row r="27" spans="1:22" ht="19.5" x14ac:dyDescent="0.25">
      <c r="A27" s="30"/>
      <c r="B27" s="43"/>
      <c r="C27" s="44"/>
      <c r="D27" s="45"/>
      <c r="E27" s="44"/>
      <c r="F27" s="45"/>
      <c r="G27" s="44"/>
      <c r="H27" s="45"/>
      <c r="I27" s="44"/>
      <c r="J27" s="45"/>
      <c r="K27" s="44"/>
      <c r="L27" s="45"/>
      <c r="M27" s="44"/>
      <c r="N27" s="46"/>
      <c r="O27" s="44"/>
      <c r="P27" s="46"/>
      <c r="Q27" s="47"/>
      <c r="R27" s="48"/>
      <c r="S27" s="82"/>
      <c r="T27" s="83"/>
      <c r="U27" s="83"/>
      <c r="V27" s="84"/>
    </row>
    <row r="28" spans="1:22" ht="19.5" x14ac:dyDescent="0.25">
      <c r="A28" s="23"/>
      <c r="B28" s="31"/>
      <c r="C28" s="32"/>
      <c r="D28" s="33"/>
      <c r="E28" s="32"/>
      <c r="F28" s="33"/>
      <c r="G28" s="32"/>
      <c r="H28" s="33"/>
      <c r="I28" s="32"/>
      <c r="J28" s="33"/>
      <c r="K28" s="32"/>
      <c r="L28" s="33"/>
      <c r="M28" s="32"/>
      <c r="N28" s="34"/>
      <c r="O28" s="32"/>
      <c r="P28" s="34"/>
      <c r="Q28" s="35"/>
      <c r="R28" s="36"/>
      <c r="S28" s="82"/>
      <c r="T28" s="83"/>
      <c r="U28" s="83"/>
      <c r="V28" s="84"/>
    </row>
    <row r="29" spans="1:22" ht="19.5" x14ac:dyDescent="0.25">
      <c r="A29" s="30"/>
      <c r="B29" s="43"/>
      <c r="C29" s="44"/>
      <c r="D29" s="45"/>
      <c r="E29" s="44"/>
      <c r="F29" s="45"/>
      <c r="G29" s="44"/>
      <c r="H29" s="45"/>
      <c r="I29" s="44"/>
      <c r="J29" s="45"/>
      <c r="K29" s="44"/>
      <c r="L29" s="45"/>
      <c r="M29" s="44"/>
      <c r="N29" s="46"/>
      <c r="O29" s="44"/>
      <c r="P29" s="46"/>
      <c r="Q29" s="47"/>
      <c r="R29" s="48"/>
      <c r="S29" s="82"/>
      <c r="T29" s="83"/>
      <c r="U29" s="83"/>
      <c r="V29" s="84"/>
    </row>
    <row r="30" spans="1:22" ht="19.5" x14ac:dyDescent="0.25">
      <c r="A30" s="23"/>
      <c r="B30" s="31"/>
      <c r="C30" s="32"/>
      <c r="D30" s="33"/>
      <c r="E30" s="32"/>
      <c r="F30" s="33"/>
      <c r="G30" s="32"/>
      <c r="H30" s="33"/>
      <c r="I30" s="32"/>
      <c r="J30" s="33"/>
      <c r="K30" s="32"/>
      <c r="L30" s="33"/>
      <c r="M30" s="32"/>
      <c r="N30" s="34"/>
      <c r="O30" s="32"/>
      <c r="P30" s="34"/>
      <c r="Q30" s="35"/>
      <c r="R30" s="36"/>
      <c r="S30" s="82"/>
      <c r="T30" s="83"/>
      <c r="U30" s="83"/>
      <c r="V30" s="84"/>
    </row>
    <row r="31" spans="1:22" ht="20.25" thickBot="1" x14ac:dyDescent="0.3">
      <c r="A31" s="49"/>
      <c r="B31" s="50"/>
      <c r="C31" s="51"/>
      <c r="D31" s="52"/>
      <c r="E31" s="51"/>
      <c r="F31" s="52"/>
      <c r="G31" s="51"/>
      <c r="H31" s="52"/>
      <c r="I31" s="51"/>
      <c r="J31" s="52"/>
      <c r="K31" s="51"/>
      <c r="L31" s="52"/>
      <c r="M31" s="51"/>
      <c r="N31" s="53"/>
      <c r="O31" s="51"/>
      <c r="P31" s="53"/>
      <c r="Q31" s="54"/>
      <c r="R31" s="55"/>
      <c r="S31" s="85"/>
      <c r="T31" s="86"/>
      <c r="U31" s="86"/>
      <c r="V31" s="87"/>
    </row>
    <row r="32" spans="1:22" ht="19.5" x14ac:dyDescent="0.25">
      <c r="A32" s="88" t="s">
        <v>34</v>
      </c>
      <c r="B32" s="89"/>
      <c r="C32" s="56">
        <f t="shared" ref="C32:L32" si="0">SUM(C12:C31)</f>
        <v>0</v>
      </c>
      <c r="D32" s="57">
        <f t="shared" si="0"/>
        <v>0</v>
      </c>
      <c r="E32" s="56">
        <f t="shared" si="0"/>
        <v>0</v>
      </c>
      <c r="F32" s="57">
        <f t="shared" si="0"/>
        <v>0</v>
      </c>
      <c r="G32" s="56">
        <f t="shared" si="0"/>
        <v>0</v>
      </c>
      <c r="H32" s="57">
        <f t="shared" si="0"/>
        <v>0</v>
      </c>
      <c r="I32" s="56">
        <f t="shared" si="0"/>
        <v>0</v>
      </c>
      <c r="J32" s="57">
        <f t="shared" si="0"/>
        <v>0</v>
      </c>
      <c r="K32" s="56">
        <f t="shared" si="0"/>
        <v>0</v>
      </c>
      <c r="L32" s="57">
        <f t="shared" si="0"/>
        <v>0</v>
      </c>
      <c r="M32" s="56">
        <f t="shared" ref="M32:R32" si="1">SUM(M12:M31)</f>
        <v>0</v>
      </c>
      <c r="N32" s="58">
        <f t="shared" si="1"/>
        <v>0</v>
      </c>
      <c r="O32" s="56">
        <f t="shared" si="1"/>
        <v>0</v>
      </c>
      <c r="P32" s="58">
        <f t="shared" si="1"/>
        <v>0</v>
      </c>
      <c r="Q32" s="59">
        <f t="shared" si="1"/>
        <v>0</v>
      </c>
      <c r="R32" s="60">
        <f t="shared" si="1"/>
        <v>0</v>
      </c>
      <c r="S32" s="61" t="s">
        <v>35</v>
      </c>
      <c r="T32" s="62">
        <f>SUM(D32,F32,H32,J32,L32,N32,P32,R32)</f>
        <v>0</v>
      </c>
      <c r="U32" s="63" t="s">
        <v>36</v>
      </c>
      <c r="V32" s="64">
        <f>SUM(D32,H32,L32,N32,P32)</f>
        <v>0</v>
      </c>
    </row>
    <row r="33" spans="1:22" ht="19.5" x14ac:dyDescent="0.25">
      <c r="A33" s="65"/>
      <c r="B33" s="66" t="s">
        <v>37</v>
      </c>
      <c r="C33" s="67">
        <f>C10-C32</f>
        <v>6540</v>
      </c>
      <c r="D33" s="68">
        <f>C10-D32</f>
        <v>6540</v>
      </c>
      <c r="E33" s="67">
        <f>E10-E32</f>
        <v>130.80000000000001</v>
      </c>
      <c r="F33" s="68">
        <f>E10-F32</f>
        <v>130.80000000000001</v>
      </c>
      <c r="G33" s="67">
        <f>G10-G32</f>
        <v>28800</v>
      </c>
      <c r="H33" s="68">
        <f>G10-H32</f>
        <v>28800</v>
      </c>
      <c r="I33" s="67">
        <f>I10-I32</f>
        <v>576</v>
      </c>
      <c r="J33" s="68">
        <f>I10-J32</f>
        <v>576</v>
      </c>
      <c r="K33" s="67">
        <f>K10-K32</f>
        <v>8750</v>
      </c>
      <c r="L33" s="68">
        <f>K10-L32</f>
        <v>8750</v>
      </c>
      <c r="M33" s="67">
        <f>M10-M32</f>
        <v>2200</v>
      </c>
      <c r="N33" s="69">
        <f>M10-N32</f>
        <v>2200</v>
      </c>
      <c r="O33" s="67">
        <f>O10-O32</f>
        <v>1800</v>
      </c>
      <c r="P33" s="69">
        <f>O10-P32</f>
        <v>1800</v>
      </c>
      <c r="Q33" s="70">
        <f>Q10-Q32</f>
        <v>10000</v>
      </c>
      <c r="R33" s="71">
        <f>Q10-R32</f>
        <v>10000</v>
      </c>
      <c r="S33" s="90" t="s">
        <v>38</v>
      </c>
      <c r="T33" s="92">
        <f>T32/S6</f>
        <v>0</v>
      </c>
      <c r="U33" s="72" t="s">
        <v>39</v>
      </c>
      <c r="V33" s="73">
        <v>0</v>
      </c>
    </row>
    <row r="34" spans="1:22" ht="20.25" thickBot="1" x14ac:dyDescent="0.3">
      <c r="A34" s="94" t="s">
        <v>40</v>
      </c>
      <c r="B34" s="95"/>
      <c r="C34" s="74">
        <f>C32/C10</f>
        <v>0</v>
      </c>
      <c r="D34" s="75">
        <f>D32/C10</f>
        <v>0</v>
      </c>
      <c r="E34" s="74">
        <f>E32/E10</f>
        <v>0</v>
      </c>
      <c r="F34" s="75">
        <f>F32/E10</f>
        <v>0</v>
      </c>
      <c r="G34" s="74">
        <f>G32/G10</f>
        <v>0</v>
      </c>
      <c r="H34" s="75">
        <f>H32/G10</f>
        <v>0</v>
      </c>
      <c r="I34" s="74">
        <f>I32/I10</f>
        <v>0</v>
      </c>
      <c r="J34" s="75">
        <f>J32/I10</f>
        <v>0</v>
      </c>
      <c r="K34" s="74">
        <f>K32/K10</f>
        <v>0</v>
      </c>
      <c r="L34" s="75">
        <f>L32/K10</f>
        <v>0</v>
      </c>
      <c r="M34" s="74">
        <f>M32/M10</f>
        <v>0</v>
      </c>
      <c r="N34" s="76">
        <f>N32/M10</f>
        <v>0</v>
      </c>
      <c r="O34" s="74">
        <f>O32/O10</f>
        <v>0</v>
      </c>
      <c r="P34" s="76">
        <f>P32/O10</f>
        <v>0</v>
      </c>
      <c r="Q34" s="77">
        <f>Q32/Q10</f>
        <v>0</v>
      </c>
      <c r="R34" s="78">
        <f>R32/Q10</f>
        <v>0</v>
      </c>
      <c r="S34" s="91"/>
      <c r="T34" s="93"/>
      <c r="U34" s="79" t="s">
        <v>41</v>
      </c>
      <c r="V34" s="80">
        <f>SUM(F32,J32)</f>
        <v>0</v>
      </c>
    </row>
    <row r="35" spans="1:22" ht="19.5" x14ac:dyDescent="0.25">
      <c r="A35" s="8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U35" s="3"/>
    </row>
  </sheetData>
  <mergeCells count="77">
    <mergeCell ref="A2:T2"/>
    <mergeCell ref="A3:B3"/>
    <mergeCell ref="C3:E3"/>
    <mergeCell ref="F3:P3"/>
    <mergeCell ref="A4:B4"/>
    <mergeCell ref="C4:G4"/>
    <mergeCell ref="A5:A10"/>
    <mergeCell ref="B5:B6"/>
    <mergeCell ref="C5:N5"/>
    <mergeCell ref="Q5:R5"/>
    <mergeCell ref="T5:V5"/>
    <mergeCell ref="C6:D6"/>
    <mergeCell ref="E6:F6"/>
    <mergeCell ref="G6:H6"/>
    <mergeCell ref="I6:J6"/>
    <mergeCell ref="K6:L6"/>
    <mergeCell ref="M6:N6"/>
    <mergeCell ref="O6:P6"/>
    <mergeCell ref="Q6:R6"/>
    <mergeCell ref="T6:V10"/>
    <mergeCell ref="C7:D7"/>
    <mergeCell ref="E7:F7"/>
    <mergeCell ref="G7:H7"/>
    <mergeCell ref="I7:J7"/>
    <mergeCell ref="K7:L7"/>
    <mergeCell ref="M7:N7"/>
    <mergeCell ref="M9:N9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S16:V16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S11:V11"/>
    <mergeCell ref="S12:V12"/>
    <mergeCell ref="S13:V13"/>
    <mergeCell ref="S14:V14"/>
    <mergeCell ref="S15:V15"/>
    <mergeCell ref="S28:V28"/>
    <mergeCell ref="S17:V17"/>
    <mergeCell ref="S18:V18"/>
    <mergeCell ref="S19:V19"/>
    <mergeCell ref="S20:V20"/>
    <mergeCell ref="S21:V21"/>
    <mergeCell ref="S22:V22"/>
    <mergeCell ref="S23:V23"/>
    <mergeCell ref="S24:V24"/>
    <mergeCell ref="S25:V25"/>
    <mergeCell ref="S26:V26"/>
    <mergeCell ref="S27:V27"/>
    <mergeCell ref="S29:V29"/>
    <mergeCell ref="S30:V30"/>
    <mergeCell ref="S31:V31"/>
    <mergeCell ref="A32:B32"/>
    <mergeCell ref="S33:S34"/>
    <mergeCell ref="T33:T34"/>
    <mergeCell ref="A34:B34"/>
  </mergeCells>
  <phoneticPr fontId="3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應日系</vt:lpstr>
      <vt:lpstr>應日系!Print_Area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2013-08-05T05:55:00Z</dcterms:created>
  <dcterms:modified xsi:type="dcterms:W3CDTF">2013-08-06T08:11:44Z</dcterms:modified>
</cp:coreProperties>
</file>