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20"/>
  </bookViews>
  <sheets>
    <sheet name="工作表1" sheetId="1" r:id="rId1"/>
  </sheets>
  <calcPr calcId="144525"/>
</workbook>
</file>

<file path=xl/sharedStrings.xml><?xml version="1.0" encoding="utf-8"?>
<sst xmlns="http://schemas.openxmlformats.org/spreadsheetml/2006/main" count="98">
  <si>
    <t>序號</t>
  </si>
  <si>
    <t>學號</t>
  </si>
  <si>
    <t>姓名</t>
  </si>
  <si>
    <t>M</t>
  </si>
  <si>
    <t>N</t>
  </si>
  <si>
    <t>1節圓直徑</t>
  </si>
  <si>
    <t>2節圓錐角</t>
  </si>
  <si>
    <r>
      <rPr>
        <sz val="10"/>
        <rFont val="新細明體"/>
        <family val="2"/>
        <charset val="136"/>
      </rPr>
      <t>3</t>
    </r>
    <r>
      <rPr>
        <sz val="10"/>
        <rFont val="新細明體"/>
        <family val="1"/>
        <charset val="136"/>
      </rPr>
      <t>節錐半徑</t>
    </r>
  </si>
  <si>
    <t>4外徑</t>
  </si>
  <si>
    <r>
      <rPr>
        <sz val="10"/>
        <rFont val="新細明體"/>
        <family val="2"/>
        <charset val="136"/>
      </rPr>
      <t>5</t>
    </r>
    <r>
      <rPr>
        <sz val="10"/>
        <rFont val="新細明體"/>
        <family val="1"/>
        <charset val="136"/>
      </rPr>
      <t>齒冠</t>
    </r>
  </si>
  <si>
    <r>
      <rPr>
        <sz val="10"/>
        <rFont val="新細明體"/>
        <family val="2"/>
        <charset val="136"/>
      </rPr>
      <t>6</t>
    </r>
    <r>
      <rPr>
        <sz val="10"/>
        <rFont val="新細明體"/>
        <family val="1"/>
        <charset val="136"/>
      </rPr>
      <t>齒根</t>
    </r>
  </si>
  <si>
    <t>7齒冠角</t>
  </si>
  <si>
    <r>
      <rPr>
        <sz val="10"/>
        <rFont val="新細明體"/>
        <family val="2"/>
        <charset val="136"/>
      </rPr>
      <t>8</t>
    </r>
    <r>
      <rPr>
        <sz val="10"/>
        <rFont val="新細明體"/>
        <family val="1"/>
        <charset val="136"/>
      </rPr>
      <t>齒根角</t>
    </r>
  </si>
  <si>
    <r>
      <rPr>
        <sz val="10"/>
        <rFont val="新細明體"/>
        <family val="2"/>
        <charset val="136"/>
      </rPr>
      <t>9</t>
    </r>
    <r>
      <rPr>
        <sz val="10"/>
        <rFont val="新細明體"/>
        <family val="1"/>
        <charset val="136"/>
      </rPr>
      <t>齒冠圓錐角</t>
    </r>
  </si>
  <si>
    <r>
      <rPr>
        <sz val="10"/>
        <rFont val="新細明體"/>
        <family val="2"/>
        <charset val="136"/>
      </rPr>
      <t>10</t>
    </r>
    <r>
      <rPr>
        <sz val="10"/>
        <rFont val="新細明體"/>
        <family val="1"/>
        <charset val="136"/>
      </rPr>
      <t>齒根圓錐角</t>
    </r>
  </si>
  <si>
    <t>成績</t>
  </si>
  <si>
    <t>BA104001</t>
  </si>
  <si>
    <t>江奕諠</t>
  </si>
  <si>
    <t>BA104002</t>
  </si>
  <si>
    <t>陳聖儒</t>
  </si>
  <si>
    <t>BA104003</t>
  </si>
  <si>
    <t>陳明緯</t>
  </si>
  <si>
    <t>BA104004</t>
  </si>
  <si>
    <t>陳品彣</t>
  </si>
  <si>
    <t>BA104007</t>
  </si>
  <si>
    <t>曾嘉愷</t>
  </si>
  <si>
    <t>BA104008</t>
  </si>
  <si>
    <t>吳其倫</t>
  </si>
  <si>
    <t>BA104010</t>
  </si>
  <si>
    <t>林泓愷</t>
  </si>
  <si>
    <t>BA104011</t>
  </si>
  <si>
    <t>胡祐誠</t>
  </si>
  <si>
    <t>BA104012</t>
  </si>
  <si>
    <t>陳詠恩</t>
  </si>
  <si>
    <t>BA104013</t>
  </si>
  <si>
    <t>吳冠璋</t>
  </si>
  <si>
    <t>BA104014</t>
  </si>
  <si>
    <t>呂吉祐</t>
  </si>
  <si>
    <t>BA104015</t>
  </si>
  <si>
    <t>孫敬傑</t>
  </si>
  <si>
    <t>BA104016</t>
  </si>
  <si>
    <t>王弘傑</t>
  </si>
  <si>
    <t>BA104017</t>
  </si>
  <si>
    <t>鄭鈺融</t>
  </si>
  <si>
    <t>BA104019</t>
  </si>
  <si>
    <t>林煒諭</t>
  </si>
  <si>
    <t>BA104021</t>
  </si>
  <si>
    <t>簡銘煌</t>
  </si>
  <si>
    <t>BA104022</t>
  </si>
  <si>
    <t>簡子翔</t>
  </si>
  <si>
    <t>BA104023</t>
  </si>
  <si>
    <t>葉修豪</t>
  </si>
  <si>
    <t>BA104024</t>
  </si>
  <si>
    <t>鄧育昕</t>
  </si>
  <si>
    <t>BA104026</t>
  </si>
  <si>
    <t>洪浚祐</t>
  </si>
  <si>
    <t>BA104027</t>
  </si>
  <si>
    <t>董冠麟</t>
  </si>
  <si>
    <t>BA104029</t>
  </si>
  <si>
    <t>謝佳宏</t>
  </si>
  <si>
    <t>BA104030</t>
  </si>
  <si>
    <t>林高弘</t>
  </si>
  <si>
    <t>BA104031</t>
  </si>
  <si>
    <t>連奕凱</t>
  </si>
  <si>
    <t>BA104032</t>
  </si>
  <si>
    <t>陳品丞</t>
  </si>
  <si>
    <t>BA104033</t>
  </si>
  <si>
    <t>楊宗翰</t>
  </si>
  <si>
    <t>BA104034</t>
  </si>
  <si>
    <t>葉修孝</t>
  </si>
  <si>
    <t>BA104035</t>
  </si>
  <si>
    <t>蔡宗翰</t>
  </si>
  <si>
    <t>BA104036</t>
  </si>
  <si>
    <t>陳俊佑</t>
  </si>
  <si>
    <t>BA104037</t>
  </si>
  <si>
    <t>林宏柏</t>
  </si>
  <si>
    <t>BA104038</t>
  </si>
  <si>
    <t>莊承憲</t>
  </si>
  <si>
    <t>BA104039</t>
  </si>
  <si>
    <t>劉奕杰</t>
  </si>
  <si>
    <t>BA104041</t>
  </si>
  <si>
    <t>張瑞成</t>
  </si>
  <si>
    <t>BA104043</t>
  </si>
  <si>
    <t>蔡孟翰</t>
  </si>
  <si>
    <t>BA104045</t>
  </si>
  <si>
    <t>黃冠霖</t>
  </si>
  <si>
    <t>BA104063</t>
  </si>
  <si>
    <t>王尚緯</t>
  </si>
  <si>
    <t>BA104064</t>
  </si>
  <si>
    <t>謝育霖</t>
  </si>
  <si>
    <t>BA104066</t>
  </si>
  <si>
    <t>陳建佑</t>
  </si>
  <si>
    <t>BA104067</t>
  </si>
  <si>
    <t>陳詮緯</t>
  </si>
  <si>
    <t>BA104078</t>
  </si>
  <si>
    <t>池家鴻</t>
  </si>
  <si>
    <t>BA104130</t>
  </si>
  <si>
    <t>李 毓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</si>
</sst>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5">
    <font>
      <sz val="12"/>
      <name val="宋体"/>
      <charset val="134"/>
    </font>
    <font>
      <sz val="12"/>
      <color indexed="8"/>
      <name val="新細明體"/>
      <family val="2"/>
      <charset val="136"/>
    </font>
    <font>
      <sz val="10"/>
      <name val="Arial"/>
      <family val="2"/>
      <charset val="134"/>
    </font>
    <font>
      <sz val="10"/>
      <name val="新細明體"/>
      <family val="2"/>
      <charset val="136"/>
    </font>
    <font>
      <sz val="10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</cellStyleXfs>
  <cellXfs count="16">
    <xf numFmtId="0" fontId="1" fillId="0" borderId="0" xfId="6">
      <alignment vertical="center"/>
    </xf>
    <xf numFmtId="0" fontId="2" fillId="0" borderId="1" xfId="7" applyNumberFormat="1" applyFont="1" applyFill="1" applyBorder="1" applyAlignment="1"/>
    <xf numFmtId="0" fontId="2" fillId="0" borderId="2" xfId="7" applyNumberFormat="1" applyFont="1" applyFill="1" applyBorder="1" applyAlignment="1"/>
    <xf numFmtId="0" fontId="3" fillId="0" borderId="2" xfId="7" applyNumberFormat="1" applyFont="1" applyFill="1" applyBorder="1" applyAlignment="1"/>
    <xf numFmtId="0" fontId="2" fillId="0" borderId="3" xfId="7" applyNumberFormat="1" applyFont="1" applyFill="1" applyBorder="1" applyAlignment="1"/>
    <xf numFmtId="0" fontId="2" fillId="0" borderId="0" xfId="7" applyNumberFormat="1" applyFont="1" applyFill="1" applyBorder="1" applyAlignment="1"/>
    <xf numFmtId="0" fontId="2" fillId="0" borderId="0" xfId="7" applyNumberFormat="1" applyFont="1" applyFill="1" applyAlignment="1"/>
    <xf numFmtId="0" fontId="3" fillId="0" borderId="0" xfId="7" applyNumberFormat="1" applyFont="1" applyFill="1" applyAlignment="1"/>
    <xf numFmtId="0" fontId="2" fillId="0" borderId="4" xfId="7" applyNumberFormat="1" applyFont="1" applyFill="1" applyBorder="1" applyAlignment="1"/>
    <xf numFmtId="0" fontId="2" fillId="0" borderId="5" xfId="7" applyNumberFormat="1" applyFont="1" applyFill="1" applyBorder="1" applyAlignment="1"/>
    <xf numFmtId="0" fontId="4" fillId="0" borderId="2" xfId="7" applyNumberFormat="1" applyFont="1" applyFill="1" applyBorder="1" applyAlignment="1"/>
    <xf numFmtId="0" fontId="4" fillId="0" borderId="0" xfId="7" applyNumberFormat="1" applyFont="1" applyFill="1" applyAlignment="1"/>
    <xf numFmtId="0" fontId="1" fillId="2" borderId="0" xfId="6" applyFill="1">
      <alignment vertical="center"/>
    </xf>
    <xf numFmtId="0" fontId="2" fillId="0" borderId="0" xfId="7" applyNumberFormat="1" applyFont="1" applyFill="1" applyBorder="1" applyAlignment="1"/>
    <xf numFmtId="0" fontId="2" fillId="2" borderId="0" xfId="7" applyNumberFormat="1" applyFont="1" applyFill="1" applyBorder="1" applyAlignment="1"/>
    <xf numFmtId="0" fontId="2" fillId="2" borderId="0" xfId="7" applyNumberFormat="1" applyFont="1" applyFill="1" applyAlignment="1"/>
  </cellXfs>
  <cellStyles count="8">
    <cellStyle name="一般" xfId="0" builtinId="0"/>
    <cellStyle name="千位分隔" xfId="1" builtinId="3"/>
    <cellStyle name="貨幣" xfId="2" builtinId="4"/>
    <cellStyle name="千位分隔[0]" xfId="3" builtinId="6"/>
    <cellStyle name="百分比" xfId="4" builtinId="5"/>
    <cellStyle name="貨幣[0]" xfId="5" builtinId="7"/>
    <cellStyle name="一般" xfId="6"/>
    <cellStyle name="一般 2" xf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43"/>
  <sheetViews>
    <sheetView tabSelected="1" zoomScale="90" zoomScaleNormal="90" topLeftCell="B1" workbookViewId="0">
      <selection activeCell="AD5" sqref="AD:AW"/>
    </sheetView>
  </sheetViews>
  <sheetFormatPr defaultColWidth="9" defaultRowHeight="16.5"/>
  <cols>
    <col min="1" max="1" width="6.5" customWidth="1"/>
    <col min="3" max="3" width="8.25" customWidth="1"/>
    <col min="4" max="4" width="4.875" customWidth="1"/>
    <col min="5" max="5" width="6.375" customWidth="1"/>
    <col min="6" max="6" width="7.35833333333333" customWidth="1"/>
    <col min="7" max="8" width="11.375" hidden="1" customWidth="1"/>
    <col min="9" max="9" width="12.625"/>
    <col min="10" max="10" width="9.875" customWidth="1"/>
    <col min="11" max="11" width="9.625" customWidth="1"/>
    <col min="12" max="12" width="10.625" customWidth="1"/>
    <col min="14" max="15" width="9.625"/>
    <col min="16" max="16" width="11.75" customWidth="1"/>
    <col min="17" max="17" width="10" customWidth="1"/>
    <col min="18" max="18" width="5.975" customWidth="1"/>
    <col min="19" max="19" width="8.19166666666667" customWidth="1"/>
    <col min="20" max="20" width="12.625"/>
    <col min="21" max="22" width="11.5"/>
    <col min="25" max="25" width="11.5"/>
    <col min="26" max="26" width="12.625"/>
    <col min="27" max="28" width="11.5"/>
    <col min="31" max="31" width="13.75"/>
    <col min="32" max="33" width="12.625"/>
    <col min="36" max="36" width="12.625"/>
    <col min="37" max="39" width="13.75"/>
    <col min="41" max="41" width="12.625"/>
  </cols>
  <sheetData>
    <row r="1" spans="1:29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3" t="s">
        <v>5</v>
      </c>
      <c r="G1" s="3"/>
      <c r="H1" s="3"/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10" t="s">
        <v>11</v>
      </c>
      <c r="O1" s="3" t="s">
        <v>12</v>
      </c>
      <c r="P1" s="3" t="s">
        <v>13</v>
      </c>
      <c r="Q1" s="3" t="s">
        <v>14</v>
      </c>
      <c r="S1" s="3" t="s">
        <v>5</v>
      </c>
      <c r="T1" s="3" t="s">
        <v>6</v>
      </c>
      <c r="U1" s="3" t="s">
        <v>7</v>
      </c>
      <c r="V1" s="3" t="s">
        <v>8</v>
      </c>
      <c r="W1" s="3" t="s">
        <v>9</v>
      </c>
      <c r="X1" s="3" t="s">
        <v>10</v>
      </c>
      <c r="Y1" s="10" t="s">
        <v>11</v>
      </c>
      <c r="Z1" s="3" t="s">
        <v>12</v>
      </c>
      <c r="AA1" s="3" t="s">
        <v>13</v>
      </c>
      <c r="AB1" s="3" t="s">
        <v>14</v>
      </c>
      <c r="AC1" t="s">
        <v>15</v>
      </c>
    </row>
    <row r="2" hidden="1" spans="1:17">
      <c r="A2" s="4"/>
      <c r="B2" s="5"/>
      <c r="C2" s="5"/>
      <c r="D2" s="6">
        <v>2.5</v>
      </c>
      <c r="E2" s="6">
        <v>21</v>
      </c>
      <c r="F2">
        <f t="shared" ref="F2:F43" si="0">D2*E2</f>
        <v>52.5</v>
      </c>
      <c r="G2" s="7">
        <f t="shared" ref="G2:G43" si="1">E2/26</f>
        <v>0.807692307692308</v>
      </c>
      <c r="H2">
        <f t="shared" ref="H2:H43" si="2">ATAN(G2)</f>
        <v>0.679413805407848</v>
      </c>
      <c r="I2">
        <f t="shared" ref="I2:I43" si="3">H2*180/PI()</f>
        <v>38.9275435927923</v>
      </c>
      <c r="J2" s="7">
        <f t="shared" ref="J2:J43" si="4">F2/(2*SIN(H2))</f>
        <v>41.776937417671</v>
      </c>
      <c r="K2" s="7">
        <f t="shared" ref="K2:K43" si="5">F2+2*D2*COS(H2)</f>
        <v>56.3897059010186</v>
      </c>
      <c r="L2" s="7">
        <f t="shared" ref="L2:L43" si="6">D2</f>
        <v>2.5</v>
      </c>
      <c r="M2" s="7">
        <f t="shared" ref="M2:M43" si="7">1.25*D2</f>
        <v>3.125</v>
      </c>
      <c r="N2" s="11">
        <f t="shared" ref="N2:N43" si="8">ATAN(L2/J2)*180/PI()</f>
        <v>3.42458885027771</v>
      </c>
      <c r="O2" s="7">
        <f t="shared" ref="O2:O43" si="9">ATAN(M2/J2)*180/PI()</f>
        <v>4.27787413723154</v>
      </c>
      <c r="P2" s="7">
        <f t="shared" ref="P2:P43" si="10">I2+N2</f>
        <v>42.35213244307</v>
      </c>
      <c r="Q2" s="7">
        <f t="shared" ref="Q2:Q43" si="11">I2-O2</f>
        <v>34.6496694555608</v>
      </c>
    </row>
    <row r="3" spans="1:29">
      <c r="A3" s="8">
        <v>1</v>
      </c>
      <c r="B3" s="9" t="s">
        <v>16</v>
      </c>
      <c r="C3" s="9" t="s">
        <v>17</v>
      </c>
      <c r="D3">
        <v>1.5</v>
      </c>
      <c r="E3">
        <v>21</v>
      </c>
      <c r="F3">
        <f>D3*E3</f>
        <v>31.5</v>
      </c>
      <c r="G3" s="7">
        <f>E3/26</f>
        <v>0.807692307692308</v>
      </c>
      <c r="H3">
        <f>ATAN(G3)</f>
        <v>0.679413805407848</v>
      </c>
      <c r="I3">
        <f>H3*180/PI()</f>
        <v>38.9275435927923</v>
      </c>
      <c r="J3" s="7">
        <f>F3/(2*SIN(H3))</f>
        <v>25.0661624506026</v>
      </c>
      <c r="K3" s="7">
        <f>F3+2*D3*COS(H3)</f>
        <v>33.8338235406112</v>
      </c>
      <c r="L3" s="7">
        <f>D3</f>
        <v>1.5</v>
      </c>
      <c r="M3" s="7">
        <f>1.25*D3</f>
        <v>1.875</v>
      </c>
      <c r="N3" s="11">
        <f>ATAN(L3/J3)*180/PI()</f>
        <v>3.42458885027771</v>
      </c>
      <c r="O3" s="7">
        <f>ATAN(M3/J3)*180/PI()</f>
        <v>4.27787413723154</v>
      </c>
      <c r="P3" s="7">
        <f>I3+N3</f>
        <v>42.35213244307</v>
      </c>
      <c r="Q3" s="7">
        <f>I3-O3</f>
        <v>34.6496694555608</v>
      </c>
      <c r="S3">
        <v>31.5</v>
      </c>
      <c r="T3">
        <v>38.93</v>
      </c>
      <c r="U3">
        <v>25.037792</v>
      </c>
      <c r="V3" s="12">
        <v>33.0558724</v>
      </c>
      <c r="W3">
        <v>1.5</v>
      </c>
      <c r="X3" s="12">
        <v>2.25</v>
      </c>
      <c r="Y3" s="12">
        <v>2.72</v>
      </c>
      <c r="Z3" s="12">
        <v>4.1</v>
      </c>
      <c r="AA3" s="12">
        <v>41.18</v>
      </c>
      <c r="AB3" s="12">
        <v>34.83</v>
      </c>
      <c r="AC3" s="12">
        <v>40</v>
      </c>
    </row>
    <row r="4" spans="1:29">
      <c r="A4" s="8">
        <v>2</v>
      </c>
      <c r="B4" s="9" t="s">
        <v>18</v>
      </c>
      <c r="C4" s="9" t="s">
        <v>19</v>
      </c>
      <c r="D4">
        <v>2</v>
      </c>
      <c r="E4">
        <v>21</v>
      </c>
      <c r="F4">
        <f>D4*E4</f>
        <v>42</v>
      </c>
      <c r="G4" s="7">
        <f>E4/26</f>
        <v>0.807692307692308</v>
      </c>
      <c r="H4">
        <f>ATAN(G4)</f>
        <v>0.679413805407848</v>
      </c>
      <c r="I4">
        <f>H4*180/PI()</f>
        <v>38.9275435927923</v>
      </c>
      <c r="J4" s="7">
        <f>F4/(2*SIN(H4))</f>
        <v>33.4215499341368</v>
      </c>
      <c r="K4" s="7">
        <f>F4+2*D4*COS(H4)</f>
        <v>45.1117647208149</v>
      </c>
      <c r="L4" s="7">
        <f>D4</f>
        <v>2</v>
      </c>
      <c r="M4" s="7">
        <f>1.25*D4</f>
        <v>2.5</v>
      </c>
      <c r="N4" s="11">
        <f>ATAN(L4/J4)*180/PI()</f>
        <v>3.42458885027771</v>
      </c>
      <c r="O4" s="7">
        <f>ATAN(M4/J4)*180/PI()</f>
        <v>4.27787413723154</v>
      </c>
      <c r="P4" s="7">
        <f>I4+N4</f>
        <v>42.35213244307</v>
      </c>
      <c r="Q4" s="7">
        <f>I4-O4</f>
        <v>34.6496694555608</v>
      </c>
      <c r="S4">
        <v>42</v>
      </c>
      <c r="W4">
        <v>2</v>
      </c>
      <c r="X4">
        <v>2.5</v>
      </c>
      <c r="AC4">
        <v>30</v>
      </c>
    </row>
    <row r="5" spans="1:29">
      <c r="A5" s="8">
        <v>3</v>
      </c>
      <c r="B5" s="9" t="s">
        <v>20</v>
      </c>
      <c r="C5" s="9" t="s">
        <v>21</v>
      </c>
      <c r="D5">
        <v>2.5</v>
      </c>
      <c r="E5">
        <v>21</v>
      </c>
      <c r="F5">
        <f>D5*E5</f>
        <v>52.5</v>
      </c>
      <c r="G5" s="7">
        <f>E5/26</f>
        <v>0.807692307692308</v>
      </c>
      <c r="H5">
        <f>ATAN(G5)</f>
        <v>0.679413805407848</v>
      </c>
      <c r="I5">
        <f>H5*180/PI()</f>
        <v>38.9275435927923</v>
      </c>
      <c r="J5" s="7">
        <f>F5/(2*SIN(H5))</f>
        <v>41.776937417671</v>
      </c>
      <c r="K5" s="7">
        <f>F5+2*D5*COS(H5)</f>
        <v>56.3897059010186</v>
      </c>
      <c r="L5" s="7">
        <f>D5</f>
        <v>2.5</v>
      </c>
      <c r="M5" s="7">
        <f>1.25*D5</f>
        <v>3.125</v>
      </c>
      <c r="N5" s="11">
        <f>ATAN(L5/J5)*180/PI()</f>
        <v>3.42458885027771</v>
      </c>
      <c r="O5" s="7">
        <f>ATAN(M5/J5)*180/PI()</f>
        <v>4.27787413723154</v>
      </c>
      <c r="P5" s="7">
        <f>I5+N5</f>
        <v>42.35213244307</v>
      </c>
      <c r="Q5" s="7">
        <f>I5-O5</f>
        <v>34.6496694555608</v>
      </c>
      <c r="S5">
        <v>52.5</v>
      </c>
      <c r="T5" s="12">
        <v>38.6</v>
      </c>
      <c r="U5">
        <v>41.7765253</v>
      </c>
      <c r="V5" s="12">
        <v>54.0558724</v>
      </c>
      <c r="W5">
        <v>2.5</v>
      </c>
      <c r="X5" s="12">
        <v>3.75</v>
      </c>
      <c r="Y5" s="12">
        <v>2.726</v>
      </c>
      <c r="Z5" s="12">
        <v>4.085</v>
      </c>
      <c r="AA5" s="12">
        <v>41.326</v>
      </c>
      <c r="AB5" s="12">
        <v>34.515</v>
      </c>
      <c r="AC5">
        <v>30</v>
      </c>
    </row>
    <row r="6" spans="1:29">
      <c r="A6" s="8">
        <v>4</v>
      </c>
      <c r="B6" s="9" t="s">
        <v>22</v>
      </c>
      <c r="C6" s="9" t="s">
        <v>23</v>
      </c>
      <c r="D6">
        <v>3</v>
      </c>
      <c r="E6">
        <v>21</v>
      </c>
      <c r="F6">
        <f>D6*E6</f>
        <v>63</v>
      </c>
      <c r="G6" s="7">
        <f>E6/26</f>
        <v>0.807692307692308</v>
      </c>
      <c r="H6">
        <f>ATAN(G6)</f>
        <v>0.679413805407848</v>
      </c>
      <c r="I6">
        <f>H6*180/PI()</f>
        <v>38.9275435927923</v>
      </c>
      <c r="J6" s="7">
        <f>F6/(2*SIN(H6))</f>
        <v>50.1323249012052</v>
      </c>
      <c r="K6" s="7">
        <f>F6+2*D6*COS(H6)</f>
        <v>67.6676470812223</v>
      </c>
      <c r="L6" s="7">
        <f>D6</f>
        <v>3</v>
      </c>
      <c r="M6" s="7">
        <f>1.25*D6</f>
        <v>3.75</v>
      </c>
      <c r="N6" s="11">
        <f>ATAN(L6/J6)*180/PI()</f>
        <v>3.42458885027771</v>
      </c>
      <c r="O6" s="7">
        <f>ATAN(M6/J6)*180/PI()</f>
        <v>4.27787413723154</v>
      </c>
      <c r="P6" s="7">
        <f>I6+N6</f>
        <v>42.35213244307</v>
      </c>
      <c r="Q6" s="7">
        <f>I6-O6</f>
        <v>34.6496694555608</v>
      </c>
      <c r="AC6">
        <v>0</v>
      </c>
    </row>
    <row r="7" spans="1:29">
      <c r="A7" s="8">
        <v>5</v>
      </c>
      <c r="B7" s="9" t="s">
        <v>24</v>
      </c>
      <c r="C7" s="9" t="s">
        <v>25</v>
      </c>
      <c r="D7">
        <v>3.5</v>
      </c>
      <c r="E7">
        <v>21</v>
      </c>
      <c r="F7">
        <f>D7*E7</f>
        <v>73.5</v>
      </c>
      <c r="G7" s="7">
        <f>E7/26</f>
        <v>0.807692307692308</v>
      </c>
      <c r="H7">
        <f>ATAN(G7)</f>
        <v>0.679413805407848</v>
      </c>
      <c r="I7">
        <f>H7*180/PI()</f>
        <v>38.9275435927923</v>
      </c>
      <c r="J7" s="7">
        <f>F7/(2*SIN(H7))</f>
        <v>58.4877123847394</v>
      </c>
      <c r="K7" s="7">
        <f>F7+2*D7*COS(H7)</f>
        <v>78.9455882614261</v>
      </c>
      <c r="L7" s="7">
        <f>D7</f>
        <v>3.5</v>
      </c>
      <c r="M7" s="7">
        <f>1.25*D7</f>
        <v>4.375</v>
      </c>
      <c r="N7" s="11">
        <f>ATAN(L7/J7)*180/PI()</f>
        <v>3.42458885027771</v>
      </c>
      <c r="O7" s="7">
        <f>ATAN(M7/J7)*180/PI()</f>
        <v>4.27787413723154</v>
      </c>
      <c r="P7" s="7">
        <f>I7+N7</f>
        <v>42.35213244307</v>
      </c>
      <c r="Q7" s="7">
        <f>I7-O7</f>
        <v>34.6496694555608</v>
      </c>
      <c r="S7">
        <v>73.5</v>
      </c>
      <c r="T7">
        <v>38.928</v>
      </c>
      <c r="U7">
        <v>58.4871355</v>
      </c>
      <c r="V7">
        <v>78.9455532</v>
      </c>
      <c r="W7">
        <v>3.5</v>
      </c>
      <c r="X7">
        <v>4.375</v>
      </c>
      <c r="Y7">
        <v>3.42462255</v>
      </c>
      <c r="Z7">
        <v>4.27791618</v>
      </c>
      <c r="AA7">
        <v>42.3526226</v>
      </c>
      <c r="AB7">
        <v>34.6500838</v>
      </c>
      <c r="AC7">
        <v>100</v>
      </c>
    </row>
    <row r="8" spans="1:29">
      <c r="A8" s="8">
        <v>6</v>
      </c>
      <c r="B8" s="9" t="s">
        <v>26</v>
      </c>
      <c r="C8" s="9" t="s">
        <v>27</v>
      </c>
      <c r="D8">
        <v>4</v>
      </c>
      <c r="E8">
        <v>21</v>
      </c>
      <c r="F8">
        <f>D8*E8</f>
        <v>84</v>
      </c>
      <c r="G8" s="7">
        <f>E8/26</f>
        <v>0.807692307692308</v>
      </c>
      <c r="H8">
        <f>ATAN(G8)</f>
        <v>0.679413805407848</v>
      </c>
      <c r="I8">
        <f>H8*180/PI()</f>
        <v>38.9275435927923</v>
      </c>
      <c r="J8" s="7">
        <f>F8/(2*SIN(H8))</f>
        <v>66.8430998682736</v>
      </c>
      <c r="K8" s="7">
        <f>F8+2*D8*COS(H8)</f>
        <v>90.2235294416298</v>
      </c>
      <c r="L8" s="7">
        <f>D8</f>
        <v>4</v>
      </c>
      <c r="M8" s="7">
        <f>1.25*D8</f>
        <v>5</v>
      </c>
      <c r="N8" s="11">
        <f>ATAN(L8/J8)*180/PI()</f>
        <v>3.42458885027771</v>
      </c>
      <c r="O8" s="7">
        <f>ATAN(M8/J8)*180/PI()</f>
        <v>4.27787413723154</v>
      </c>
      <c r="P8" s="7">
        <f>I8+N8</f>
        <v>42.35213244307</v>
      </c>
      <c r="Q8" s="7">
        <f>I8-O8</f>
        <v>34.6496694555608</v>
      </c>
      <c r="AC8">
        <v>0</v>
      </c>
    </row>
    <row r="9" spans="1:29">
      <c r="A9" s="8">
        <v>7</v>
      </c>
      <c r="B9" s="9" t="s">
        <v>28</v>
      </c>
      <c r="C9" s="9" t="s">
        <v>29</v>
      </c>
      <c r="D9">
        <v>1.5</v>
      </c>
      <c r="E9">
        <v>22</v>
      </c>
      <c r="F9">
        <f>D9*E9</f>
        <v>33</v>
      </c>
      <c r="G9" s="7">
        <f>E9/26</f>
        <v>0.846153846153846</v>
      </c>
      <c r="H9">
        <f>ATAN(G9)</f>
        <v>0.702256931509007</v>
      </c>
      <c r="I9">
        <f>H9*180/PI()</f>
        <v>40.2363583092738</v>
      </c>
      <c r="J9" s="7">
        <f>F9/(2*SIN(H9))</f>
        <v>25.5440795488896</v>
      </c>
      <c r="K9" s="7">
        <f>F9+2*D9*COS(H9)</f>
        <v>35.2901588561073</v>
      </c>
      <c r="L9" s="7">
        <f>D9</f>
        <v>1.5</v>
      </c>
      <c r="M9" s="7">
        <f>1.25*D9</f>
        <v>1.875</v>
      </c>
      <c r="N9" s="11">
        <f>ATAN(L9/J9)*180/PI()</f>
        <v>3.36066473489408</v>
      </c>
      <c r="O9" s="7">
        <f>ATAN(M9/J9)*180/PI()</f>
        <v>4.1981260924039</v>
      </c>
      <c r="P9" s="7">
        <f>I9+N9</f>
        <v>43.5970230441679</v>
      </c>
      <c r="Q9" s="7">
        <f>I9-O9</f>
        <v>36.0382322168699</v>
      </c>
      <c r="AC9">
        <v>0</v>
      </c>
    </row>
    <row r="10" spans="1:29">
      <c r="A10" s="8">
        <v>8</v>
      </c>
      <c r="B10" s="9" t="s">
        <v>30</v>
      </c>
      <c r="C10" s="9" t="s">
        <v>31</v>
      </c>
      <c r="D10">
        <v>2</v>
      </c>
      <c r="E10">
        <v>22</v>
      </c>
      <c r="F10">
        <f>D10*E10</f>
        <v>44</v>
      </c>
      <c r="G10" s="7">
        <f>E10/26</f>
        <v>0.846153846153846</v>
      </c>
      <c r="H10">
        <f>ATAN(G10)</f>
        <v>0.702256931509007</v>
      </c>
      <c r="I10">
        <f>H10*180/PI()</f>
        <v>40.2363583092738</v>
      </c>
      <c r="J10" s="7">
        <f>F10/(2*SIN(H10))</f>
        <v>34.0587727318528</v>
      </c>
      <c r="K10" s="7">
        <f>F10+2*D10*COS(H10)</f>
        <v>47.0535451414765</v>
      </c>
      <c r="L10" s="7">
        <f>D10</f>
        <v>2</v>
      </c>
      <c r="M10" s="7">
        <f>1.25*D10</f>
        <v>2.5</v>
      </c>
      <c r="N10" s="11">
        <f>ATAN(L10/J10)*180/PI()</f>
        <v>3.36066473489408</v>
      </c>
      <c r="O10" s="7">
        <f>ATAN(M10/J10)*180/PI()</f>
        <v>4.1981260924039</v>
      </c>
      <c r="P10" s="7">
        <f>I10+N10</f>
        <v>43.5970230441679</v>
      </c>
      <c r="Q10" s="7">
        <f>I10-O10</f>
        <v>36.0382322168699</v>
      </c>
      <c r="AC10">
        <v>0</v>
      </c>
    </row>
    <row r="11" spans="1:29">
      <c r="A11" s="8">
        <v>9</v>
      </c>
      <c r="B11" s="9" t="s">
        <v>32</v>
      </c>
      <c r="C11" s="9" t="s">
        <v>33</v>
      </c>
      <c r="D11">
        <v>2.5</v>
      </c>
      <c r="E11">
        <v>22</v>
      </c>
      <c r="F11">
        <f>D11*E11</f>
        <v>55</v>
      </c>
      <c r="G11" s="7">
        <f>E11/26</f>
        <v>0.846153846153846</v>
      </c>
      <c r="H11">
        <f>ATAN(G11)</f>
        <v>0.702256931509007</v>
      </c>
      <c r="I11">
        <f>H11*180/PI()</f>
        <v>40.2363583092738</v>
      </c>
      <c r="J11" s="7">
        <f>F11/(2*SIN(H11))</f>
        <v>42.573465914816</v>
      </c>
      <c r="K11" s="7">
        <f>F11+2*D11*COS(H11)</f>
        <v>58.8169314268456</v>
      </c>
      <c r="L11" s="7">
        <f>D11</f>
        <v>2.5</v>
      </c>
      <c r="M11" s="7">
        <f>1.25*D11</f>
        <v>3.125</v>
      </c>
      <c r="N11" s="11">
        <f>ATAN(L11/J11)*180/PI()</f>
        <v>3.36066473489408</v>
      </c>
      <c r="O11" s="7">
        <f>ATAN(M11/J11)*180/PI()</f>
        <v>4.1981260924039</v>
      </c>
      <c r="P11" s="7">
        <f>I11+N11</f>
        <v>43.5970230441679</v>
      </c>
      <c r="Q11" s="7">
        <f>I11-O11</f>
        <v>36.0382322168699</v>
      </c>
      <c r="AC11">
        <v>0</v>
      </c>
    </row>
    <row r="12" spans="1:29">
      <c r="A12" s="8">
        <v>10</v>
      </c>
      <c r="B12" s="9" t="s">
        <v>34</v>
      </c>
      <c r="C12" s="9" t="s">
        <v>35</v>
      </c>
      <c r="D12">
        <v>3</v>
      </c>
      <c r="E12">
        <v>22</v>
      </c>
      <c r="F12">
        <f>D12*E12</f>
        <v>66</v>
      </c>
      <c r="G12" s="7">
        <f>E12/26</f>
        <v>0.846153846153846</v>
      </c>
      <c r="H12">
        <f>ATAN(G12)</f>
        <v>0.702256931509007</v>
      </c>
      <c r="I12">
        <f>H12*180/PI()</f>
        <v>40.2363583092738</v>
      </c>
      <c r="J12" s="7">
        <f>F12/(2*SIN(H12))</f>
        <v>51.0881590977792</v>
      </c>
      <c r="K12" s="7">
        <f>F12+2*D12*COS(H12)</f>
        <v>70.5803177122147</v>
      </c>
      <c r="L12" s="7">
        <f>D12</f>
        <v>3</v>
      </c>
      <c r="M12" s="7">
        <f>1.25*D12</f>
        <v>3.75</v>
      </c>
      <c r="N12" s="11">
        <f>ATAN(L12/J12)*180/PI()</f>
        <v>3.36066473489408</v>
      </c>
      <c r="O12" s="7">
        <f>ATAN(M12/J12)*180/PI()</f>
        <v>4.1981260924039</v>
      </c>
      <c r="P12" s="7">
        <f>I12+N12</f>
        <v>43.5970230441679</v>
      </c>
      <c r="Q12" s="7">
        <f>I12-O12</f>
        <v>36.0382322168699</v>
      </c>
      <c r="AC12">
        <v>0</v>
      </c>
    </row>
    <row r="13" spans="1:29">
      <c r="A13" s="8">
        <v>11</v>
      </c>
      <c r="B13" s="9" t="s">
        <v>36</v>
      </c>
      <c r="C13" s="9" t="s">
        <v>37</v>
      </c>
      <c r="D13">
        <v>3.5</v>
      </c>
      <c r="E13">
        <v>22</v>
      </c>
      <c r="F13">
        <f>D13*E13</f>
        <v>77</v>
      </c>
      <c r="G13" s="7">
        <f>E13/26</f>
        <v>0.846153846153846</v>
      </c>
      <c r="H13">
        <f>ATAN(G13)</f>
        <v>0.702256931509007</v>
      </c>
      <c r="I13">
        <f>H13*180/PI()</f>
        <v>40.2363583092738</v>
      </c>
      <c r="J13" s="7">
        <f>F13/(2*SIN(H13))</f>
        <v>59.6028522807424</v>
      </c>
      <c r="K13" s="7">
        <f>F13+2*D13*COS(H13)</f>
        <v>82.3437039975838</v>
      </c>
      <c r="L13" s="7">
        <f>D13</f>
        <v>3.5</v>
      </c>
      <c r="M13" s="7">
        <f>1.25*D13</f>
        <v>4.375</v>
      </c>
      <c r="N13" s="11">
        <f>ATAN(L13/J13)*180/PI()</f>
        <v>3.36066473489408</v>
      </c>
      <c r="O13" s="7">
        <f>ATAN(M13/J13)*180/PI()</f>
        <v>4.1981260924039</v>
      </c>
      <c r="P13" s="7">
        <f>I13+N13</f>
        <v>43.5970230441679</v>
      </c>
      <c r="Q13" s="7">
        <f>I13-O13</f>
        <v>36.0382322168699</v>
      </c>
      <c r="AC13">
        <v>0</v>
      </c>
    </row>
    <row r="14" spans="1:29">
      <c r="A14" s="8">
        <v>12</v>
      </c>
      <c r="B14" s="9" t="s">
        <v>38</v>
      </c>
      <c r="C14" s="9" t="s">
        <v>39</v>
      </c>
      <c r="D14">
        <v>4</v>
      </c>
      <c r="E14">
        <v>22</v>
      </c>
      <c r="F14">
        <f>D14*E14</f>
        <v>88</v>
      </c>
      <c r="G14" s="7">
        <f>E14/26</f>
        <v>0.846153846153846</v>
      </c>
      <c r="H14">
        <f>ATAN(G14)</f>
        <v>0.702256931509007</v>
      </c>
      <c r="I14">
        <f>H14*180/PI()</f>
        <v>40.2363583092738</v>
      </c>
      <c r="J14" s="7">
        <f>F14/(2*SIN(H14))</f>
        <v>68.1175454637056</v>
      </c>
      <c r="K14" s="7">
        <f>F14+2*D14*COS(H14)</f>
        <v>94.1070902829529</v>
      </c>
      <c r="L14" s="7">
        <f>D14</f>
        <v>4</v>
      </c>
      <c r="M14" s="7">
        <f>1.25*D14</f>
        <v>5</v>
      </c>
      <c r="N14" s="11">
        <f>ATAN(L14/J14)*180/PI()</f>
        <v>3.36066473489408</v>
      </c>
      <c r="O14" s="7">
        <f>ATAN(M14/J14)*180/PI()</f>
        <v>4.1981260924039</v>
      </c>
      <c r="P14" s="7">
        <f>I14+N14</f>
        <v>43.5970230441679</v>
      </c>
      <c r="Q14" s="7">
        <f>I14-O14</f>
        <v>36.0382322168699</v>
      </c>
      <c r="AC14">
        <v>0</v>
      </c>
    </row>
    <row r="15" spans="1:29">
      <c r="A15" s="8">
        <v>13</v>
      </c>
      <c r="B15" s="9" t="s">
        <v>40</v>
      </c>
      <c r="C15" s="9" t="s">
        <v>41</v>
      </c>
      <c r="D15">
        <v>1.5</v>
      </c>
      <c r="E15">
        <v>23</v>
      </c>
      <c r="F15">
        <f>D15*E15</f>
        <v>34.5</v>
      </c>
      <c r="G15" s="7">
        <f>E15/26</f>
        <v>0.884615384615385</v>
      </c>
      <c r="H15">
        <f>ATAN(G15)</f>
        <v>0.724250000748147</v>
      </c>
      <c r="I15">
        <f>H15*180/PI()</f>
        <v>41.4964683552155</v>
      </c>
      <c r="J15" s="7">
        <f>F15/(2*SIN(H15))</f>
        <v>26.0348324365647</v>
      </c>
      <c r="K15" s="7">
        <f>F15+2*D15*COS(H15)</f>
        <v>36.7469896874711</v>
      </c>
      <c r="L15" s="7">
        <f>D15</f>
        <v>1.5</v>
      </c>
      <c r="M15" s="7">
        <f>1.25*D15</f>
        <v>1.875</v>
      </c>
      <c r="N15" s="11">
        <f>ATAN(L15/J15)*180/PI()</f>
        <v>3.29745780794464</v>
      </c>
      <c r="O15" s="7">
        <f>ATAN(M15/J15)*180/PI()</f>
        <v>4.11926702166064</v>
      </c>
      <c r="P15" s="7">
        <f>I15+N15</f>
        <v>44.7939261631602</v>
      </c>
      <c r="Q15" s="7">
        <f>I15-O15</f>
        <v>37.3772013335549</v>
      </c>
      <c r="S15">
        <v>34.5</v>
      </c>
      <c r="T15" s="12">
        <v>41</v>
      </c>
      <c r="W15">
        <v>1.5</v>
      </c>
      <c r="X15" s="12">
        <v>2.25</v>
      </c>
      <c r="Y15" s="12">
        <v>2.489</v>
      </c>
      <c r="Z15" s="12">
        <v>3.731</v>
      </c>
      <c r="AA15" s="12">
        <v>43.489</v>
      </c>
      <c r="AB15" s="12">
        <v>37.269</v>
      </c>
      <c r="AC15">
        <v>20</v>
      </c>
    </row>
    <row r="16" spans="1:29">
      <c r="A16" s="8">
        <v>14</v>
      </c>
      <c r="B16" s="9" t="s">
        <v>42</v>
      </c>
      <c r="C16" s="9" t="s">
        <v>43</v>
      </c>
      <c r="D16">
        <v>2</v>
      </c>
      <c r="E16">
        <v>23</v>
      </c>
      <c r="F16">
        <f>D16*E16</f>
        <v>46</v>
      </c>
      <c r="G16" s="7">
        <f>E16/26</f>
        <v>0.884615384615385</v>
      </c>
      <c r="H16">
        <f>ATAN(G16)</f>
        <v>0.724250000748147</v>
      </c>
      <c r="I16">
        <f>H16*180/PI()</f>
        <v>41.4964683552155</v>
      </c>
      <c r="J16" s="7">
        <f>F16/(2*SIN(H16))</f>
        <v>34.7131099154196</v>
      </c>
      <c r="K16" s="7">
        <f>F16+2*D16*COS(H16)</f>
        <v>48.9959862499615</v>
      </c>
      <c r="L16" s="7">
        <f>D16</f>
        <v>2</v>
      </c>
      <c r="M16" s="7">
        <f>1.25*D16</f>
        <v>2.5</v>
      </c>
      <c r="N16" s="11">
        <f>ATAN(L16/J16)*180/PI()</f>
        <v>3.29745780794464</v>
      </c>
      <c r="O16" s="7">
        <f>ATAN(M16/J16)*180/PI()</f>
        <v>4.11926702166064</v>
      </c>
      <c r="P16" s="7">
        <f>I16+N16</f>
        <v>44.7939261631602</v>
      </c>
      <c r="Q16" s="7">
        <f>I16-O16</f>
        <v>37.3772013335549</v>
      </c>
      <c r="AC16">
        <v>0</v>
      </c>
    </row>
    <row r="17" spans="1:29">
      <c r="A17" s="8">
        <v>15</v>
      </c>
      <c r="B17" s="9" t="s">
        <v>44</v>
      </c>
      <c r="C17" s="9" t="s">
        <v>45</v>
      </c>
      <c r="D17">
        <v>2.5</v>
      </c>
      <c r="E17">
        <v>23</v>
      </c>
      <c r="F17">
        <f>D17*E17</f>
        <v>57.5</v>
      </c>
      <c r="G17" s="7">
        <f>E17/26</f>
        <v>0.884615384615385</v>
      </c>
      <c r="H17">
        <f>ATAN(G17)</f>
        <v>0.724250000748147</v>
      </c>
      <c r="I17">
        <f>H17*180/PI()</f>
        <v>41.4964683552155</v>
      </c>
      <c r="J17" s="7">
        <f>F17/(2*SIN(H17))</f>
        <v>43.3913873942745</v>
      </c>
      <c r="K17" s="7">
        <f>F17+2*D17*COS(H17)</f>
        <v>61.2449828124519</v>
      </c>
      <c r="L17" s="7">
        <f>D17</f>
        <v>2.5</v>
      </c>
      <c r="M17" s="7">
        <f>1.25*D17</f>
        <v>3.125</v>
      </c>
      <c r="N17" s="11">
        <f>ATAN(L17/J17)*180/PI()</f>
        <v>3.29745780794464</v>
      </c>
      <c r="O17" s="7">
        <f>ATAN(M17/J17)*180/PI()</f>
        <v>4.11926702166064</v>
      </c>
      <c r="P17" s="7">
        <f>I17+N17</f>
        <v>44.7939261631602</v>
      </c>
      <c r="Q17" s="7">
        <f>I17-O17</f>
        <v>37.3772013335549</v>
      </c>
      <c r="S17">
        <v>57.5</v>
      </c>
      <c r="T17">
        <v>41.4964684</v>
      </c>
      <c r="U17">
        <v>43.3913872</v>
      </c>
      <c r="V17">
        <v>61.2449828</v>
      </c>
      <c r="W17">
        <v>2.5</v>
      </c>
      <c r="X17">
        <v>3.125</v>
      </c>
      <c r="Y17" s="12">
        <v>0.05761512</v>
      </c>
      <c r="Z17" s="12">
        <v>0.072018301</v>
      </c>
      <c r="AA17" s="12">
        <v>41.5540835</v>
      </c>
      <c r="AB17" s="12">
        <v>41.4244495</v>
      </c>
      <c r="AC17">
        <v>60</v>
      </c>
    </row>
    <row r="18" spans="1:29">
      <c r="A18" s="8">
        <v>16</v>
      </c>
      <c r="B18" s="9" t="s">
        <v>46</v>
      </c>
      <c r="C18" s="9" t="s">
        <v>47</v>
      </c>
      <c r="D18">
        <v>3</v>
      </c>
      <c r="E18">
        <v>23</v>
      </c>
      <c r="F18">
        <f>D18*E18</f>
        <v>69</v>
      </c>
      <c r="G18" s="7">
        <f>E18/26</f>
        <v>0.884615384615385</v>
      </c>
      <c r="H18">
        <f>ATAN(G18)</f>
        <v>0.724250000748147</v>
      </c>
      <c r="I18">
        <f>H18*180/PI()</f>
        <v>41.4964683552155</v>
      </c>
      <c r="J18" s="7">
        <f>F18/(2*SIN(H18))</f>
        <v>52.0696648731293</v>
      </c>
      <c r="K18" s="7">
        <f>F18+2*D18*COS(H18)</f>
        <v>73.4939793749423</v>
      </c>
      <c r="L18" s="7">
        <f>D18</f>
        <v>3</v>
      </c>
      <c r="M18" s="7">
        <f>1.25*D18</f>
        <v>3.75</v>
      </c>
      <c r="N18" s="11">
        <f>ATAN(L18/J18)*180/PI()</f>
        <v>3.29745780794464</v>
      </c>
      <c r="O18" s="7">
        <f>ATAN(M18/J18)*180/PI()</f>
        <v>4.11926702166064</v>
      </c>
      <c r="P18" s="7">
        <f>I18+N18</f>
        <v>44.7939261631602</v>
      </c>
      <c r="Q18" s="7">
        <f>I18-O18</f>
        <v>37.3772013335549</v>
      </c>
      <c r="S18">
        <v>69</v>
      </c>
      <c r="T18" s="12">
        <v>0.88</v>
      </c>
      <c r="U18" s="12">
        <v>40.68</v>
      </c>
      <c r="V18" s="12">
        <v>72.17</v>
      </c>
      <c r="W18">
        <v>3</v>
      </c>
      <c r="X18">
        <v>3.75</v>
      </c>
      <c r="Y18" s="12">
        <v>4.21</v>
      </c>
      <c r="Z18" s="12">
        <v>5.27</v>
      </c>
      <c r="AA18" s="12">
        <v>62.21</v>
      </c>
      <c r="AB18" s="12">
        <v>52.73</v>
      </c>
      <c r="AC18">
        <v>30</v>
      </c>
    </row>
    <row r="19" spans="1:29">
      <c r="A19" s="8">
        <v>17</v>
      </c>
      <c r="B19" s="9" t="s">
        <v>48</v>
      </c>
      <c r="C19" s="9" t="s">
        <v>49</v>
      </c>
      <c r="D19">
        <v>3.5</v>
      </c>
      <c r="E19">
        <v>23</v>
      </c>
      <c r="F19">
        <f>D19*E19</f>
        <v>80.5</v>
      </c>
      <c r="G19" s="7">
        <f>E19/26</f>
        <v>0.884615384615385</v>
      </c>
      <c r="H19">
        <f>ATAN(G19)</f>
        <v>0.724250000748147</v>
      </c>
      <c r="I19">
        <f>H19*180/PI()</f>
        <v>41.4964683552155</v>
      </c>
      <c r="J19" s="7">
        <f>F19/(2*SIN(H19))</f>
        <v>60.7479423519842</v>
      </c>
      <c r="K19" s="7">
        <f>F19+2*D19*COS(H19)</f>
        <v>85.7429759374327</v>
      </c>
      <c r="L19" s="7">
        <f>D19</f>
        <v>3.5</v>
      </c>
      <c r="M19" s="7">
        <f>1.25*D19</f>
        <v>4.375</v>
      </c>
      <c r="N19" s="11">
        <f>ATAN(L19/J19)*180/PI()</f>
        <v>3.29745780794464</v>
      </c>
      <c r="O19" s="7">
        <f>ATAN(M19/J19)*180/PI()</f>
        <v>4.11926702166064</v>
      </c>
      <c r="P19" s="7">
        <f>I19+N19</f>
        <v>44.7939261631602</v>
      </c>
      <c r="Q19" s="7">
        <f>I19-O19</f>
        <v>37.3772013335549</v>
      </c>
      <c r="AC19">
        <v>0</v>
      </c>
    </row>
    <row r="20" spans="1:29">
      <c r="A20" s="8">
        <v>18</v>
      </c>
      <c r="B20" s="9" t="s">
        <v>50</v>
      </c>
      <c r="C20" s="9" t="s">
        <v>51</v>
      </c>
      <c r="D20">
        <v>4</v>
      </c>
      <c r="E20">
        <v>23</v>
      </c>
      <c r="F20">
        <f>D20*E20</f>
        <v>92</v>
      </c>
      <c r="G20" s="7">
        <f>E20/26</f>
        <v>0.884615384615385</v>
      </c>
      <c r="H20">
        <f>ATAN(G20)</f>
        <v>0.724250000748147</v>
      </c>
      <c r="I20">
        <f>H20*180/PI()</f>
        <v>41.4964683552155</v>
      </c>
      <c r="J20" s="7">
        <f>F20/(2*SIN(H20))</f>
        <v>69.4262198308391</v>
      </c>
      <c r="K20" s="7">
        <f>F20+2*D20*COS(H20)</f>
        <v>97.9919724999231</v>
      </c>
      <c r="L20" s="7">
        <f>D20</f>
        <v>4</v>
      </c>
      <c r="M20" s="7">
        <f>1.25*D20</f>
        <v>5</v>
      </c>
      <c r="N20" s="11">
        <f>ATAN(L20/J20)*180/PI()</f>
        <v>3.29745780794464</v>
      </c>
      <c r="O20" s="7">
        <f>ATAN(M20/J20)*180/PI()</f>
        <v>4.11926702166064</v>
      </c>
      <c r="P20" s="7">
        <f>I20+N20</f>
        <v>44.7939261631602</v>
      </c>
      <c r="Q20" s="7">
        <f>I20-O20</f>
        <v>37.3772013335549</v>
      </c>
      <c r="AC20">
        <v>0</v>
      </c>
    </row>
    <row r="21" spans="1:29">
      <c r="A21" s="8">
        <v>19</v>
      </c>
      <c r="B21" s="9" t="s">
        <v>52</v>
      </c>
      <c r="C21" s="9" t="s">
        <v>53</v>
      </c>
      <c r="D21">
        <v>1.5</v>
      </c>
      <c r="E21">
        <v>24</v>
      </c>
      <c r="F21">
        <f>D21*E21</f>
        <v>36</v>
      </c>
      <c r="G21" s="7">
        <f>E21/26</f>
        <v>0.923076923076923</v>
      </c>
      <c r="H21">
        <f>ATAN(G21)</f>
        <v>0.745419476274158</v>
      </c>
      <c r="I21">
        <f>H21*180/PI()</f>
        <v>42.7093899573615</v>
      </c>
      <c r="J21" s="7">
        <f>F21/(2*SIN(H21))</f>
        <v>26.5377090194312</v>
      </c>
      <c r="K21" s="7">
        <f>F21+2*D21*COS(H21)</f>
        <v>38.2044103338825</v>
      </c>
      <c r="L21" s="7">
        <f>D21</f>
        <v>1.5</v>
      </c>
      <c r="M21" s="7">
        <f>1.25*D21</f>
        <v>1.875</v>
      </c>
      <c r="N21" s="11">
        <f>ATAN(L21/J21)*180/PI()</f>
        <v>3.23510659694751</v>
      </c>
      <c r="O21" s="7">
        <f>ATAN(M21/J21)*180/PI()</f>
        <v>4.04147007377826</v>
      </c>
      <c r="P21" s="7">
        <f>I21+N21</f>
        <v>45.944496554309</v>
      </c>
      <c r="Q21" s="7">
        <f>I21-O21</f>
        <v>38.6679198835832</v>
      </c>
      <c r="S21">
        <v>36</v>
      </c>
      <c r="T21" s="12">
        <v>3.63</v>
      </c>
      <c r="U21" s="12">
        <v>7.59</v>
      </c>
      <c r="V21" s="12">
        <v>36</v>
      </c>
      <c r="W21">
        <v>1.5</v>
      </c>
      <c r="X21" s="12">
        <v>18.75</v>
      </c>
      <c r="Y21" s="12">
        <v>0.41</v>
      </c>
      <c r="Z21" s="12">
        <v>0.51</v>
      </c>
      <c r="AA21" s="12">
        <v>5.502</v>
      </c>
      <c r="AB21" s="12">
        <v>5.388</v>
      </c>
      <c r="AC21">
        <v>20</v>
      </c>
    </row>
    <row r="22" spans="1:29">
      <c r="A22" s="8">
        <v>20</v>
      </c>
      <c r="B22" s="9" t="s">
        <v>54</v>
      </c>
      <c r="C22" s="9" t="s">
        <v>55</v>
      </c>
      <c r="D22">
        <v>2</v>
      </c>
      <c r="E22">
        <v>24</v>
      </c>
      <c r="F22">
        <f>D22*E22</f>
        <v>48</v>
      </c>
      <c r="G22" s="7">
        <f>E22/26</f>
        <v>0.923076923076923</v>
      </c>
      <c r="H22">
        <f>ATAN(G22)</f>
        <v>0.745419476274158</v>
      </c>
      <c r="I22">
        <f>H22*180/PI()</f>
        <v>42.7093899573615</v>
      </c>
      <c r="J22" s="7">
        <f>F22/(2*SIN(H22))</f>
        <v>35.3836120259083</v>
      </c>
      <c r="K22" s="7">
        <f>F22+2*D22*COS(H22)</f>
        <v>50.93921377851</v>
      </c>
      <c r="L22" s="7">
        <f>D22</f>
        <v>2</v>
      </c>
      <c r="M22" s="7">
        <f>1.25*D22</f>
        <v>2.5</v>
      </c>
      <c r="N22" s="11">
        <f>ATAN(L22/J22)*180/PI()</f>
        <v>3.23510659694751</v>
      </c>
      <c r="O22" s="7">
        <f>ATAN(M22/J22)*180/PI()</f>
        <v>4.04147007377826</v>
      </c>
      <c r="P22" s="7">
        <f>I22+N22</f>
        <v>45.944496554309</v>
      </c>
      <c r="Q22" s="7">
        <f>I22-O22</f>
        <v>38.6679198835832</v>
      </c>
      <c r="S22">
        <v>48</v>
      </c>
      <c r="AC22">
        <v>10</v>
      </c>
    </row>
    <row r="23" spans="1:29">
      <c r="A23" s="8">
        <v>21</v>
      </c>
      <c r="B23" s="9" t="s">
        <v>56</v>
      </c>
      <c r="C23" s="9" t="s">
        <v>57</v>
      </c>
      <c r="D23">
        <v>2.5</v>
      </c>
      <c r="E23">
        <v>24</v>
      </c>
      <c r="F23">
        <f>D23*E23</f>
        <v>60</v>
      </c>
      <c r="G23" s="7">
        <f>E23/26</f>
        <v>0.923076923076923</v>
      </c>
      <c r="H23">
        <f>ATAN(G23)</f>
        <v>0.745419476274158</v>
      </c>
      <c r="I23">
        <f>H23*180/PI()</f>
        <v>42.7093899573615</v>
      </c>
      <c r="J23" s="7">
        <f>F23/(2*SIN(H23))</f>
        <v>44.2295150323853</v>
      </c>
      <c r="K23" s="7">
        <f>F23+2*D23*COS(H23)</f>
        <v>63.6740172231374</v>
      </c>
      <c r="L23" s="7">
        <f>D23</f>
        <v>2.5</v>
      </c>
      <c r="M23" s="7">
        <f>1.25*D23</f>
        <v>3.125</v>
      </c>
      <c r="N23" s="11">
        <f>ATAN(L23/J23)*180/PI()</f>
        <v>3.23510659694751</v>
      </c>
      <c r="O23" s="7">
        <f>ATAN(M23/J23)*180/PI()</f>
        <v>4.04147007377826</v>
      </c>
      <c r="P23" s="7">
        <f>I23+N23</f>
        <v>45.944496554309</v>
      </c>
      <c r="Q23" s="7">
        <f>I23-O23</f>
        <v>38.6679198835832</v>
      </c>
      <c r="AC23">
        <v>0</v>
      </c>
    </row>
    <row r="24" spans="1:29">
      <c r="A24" s="8">
        <v>22</v>
      </c>
      <c r="B24" s="9" t="s">
        <v>58</v>
      </c>
      <c r="C24" s="9" t="s">
        <v>59</v>
      </c>
      <c r="D24">
        <v>3</v>
      </c>
      <c r="E24">
        <v>24</v>
      </c>
      <c r="F24">
        <f>D24*E24</f>
        <v>72</v>
      </c>
      <c r="G24" s="7">
        <f>E24/26</f>
        <v>0.923076923076923</v>
      </c>
      <c r="H24">
        <f>ATAN(G24)</f>
        <v>0.745419476274158</v>
      </c>
      <c r="I24">
        <f>H24*180/PI()</f>
        <v>42.7093899573615</v>
      </c>
      <c r="J24" s="7">
        <f>F24/(2*SIN(H24))</f>
        <v>53.0754180388624</v>
      </c>
      <c r="K24" s="7">
        <f>F24+2*D24*COS(H24)</f>
        <v>76.4088206677649</v>
      </c>
      <c r="L24" s="7">
        <f>D24</f>
        <v>3</v>
      </c>
      <c r="M24" s="7">
        <f>1.25*D24</f>
        <v>3.75</v>
      </c>
      <c r="N24" s="11">
        <f>ATAN(L24/J24)*180/PI()</f>
        <v>3.23510659694751</v>
      </c>
      <c r="O24" s="7">
        <f>ATAN(M24/J24)*180/PI()</f>
        <v>4.04147007377826</v>
      </c>
      <c r="P24" s="7">
        <f>I24+N24</f>
        <v>45.944496554309</v>
      </c>
      <c r="Q24" s="7">
        <f>I24-O24</f>
        <v>38.6679198835832</v>
      </c>
      <c r="S24">
        <v>72</v>
      </c>
      <c r="T24">
        <v>42.70939</v>
      </c>
      <c r="U24">
        <v>53.0754179</v>
      </c>
      <c r="V24" s="12">
        <v>75.6740172</v>
      </c>
      <c r="W24">
        <v>3</v>
      </c>
      <c r="X24">
        <v>3.75</v>
      </c>
      <c r="Y24">
        <v>3.23510661</v>
      </c>
      <c r="Z24">
        <v>4.04147008</v>
      </c>
      <c r="AA24" s="12">
        <v>56.3105245</v>
      </c>
      <c r="AB24" s="12">
        <v>57.116888</v>
      </c>
      <c r="AC24">
        <v>70</v>
      </c>
    </row>
    <row r="25" spans="1:29">
      <c r="A25" s="8">
        <v>23</v>
      </c>
      <c r="B25" s="9" t="s">
        <v>60</v>
      </c>
      <c r="C25" s="9" t="s">
        <v>61</v>
      </c>
      <c r="D25">
        <v>3.5</v>
      </c>
      <c r="E25">
        <v>24</v>
      </c>
      <c r="F25">
        <f>D25*E25</f>
        <v>84</v>
      </c>
      <c r="G25" s="7">
        <f>E25/26</f>
        <v>0.923076923076923</v>
      </c>
      <c r="H25">
        <f>ATAN(G25)</f>
        <v>0.745419476274158</v>
      </c>
      <c r="I25">
        <f>H25*180/PI()</f>
        <v>42.7093899573615</v>
      </c>
      <c r="J25" s="7">
        <f>F25/(2*SIN(H25))</f>
        <v>61.9213210453395</v>
      </c>
      <c r="K25" s="7">
        <f>F25+2*D25*COS(H25)</f>
        <v>89.1436241123924</v>
      </c>
      <c r="L25" s="7">
        <f>D25</f>
        <v>3.5</v>
      </c>
      <c r="M25" s="7">
        <f>1.25*D25</f>
        <v>4.375</v>
      </c>
      <c r="N25" s="11">
        <f>ATAN(L25/J25)*180/PI()</f>
        <v>3.23510659694751</v>
      </c>
      <c r="O25" s="7">
        <f>ATAN(M25/J25)*180/PI()</f>
        <v>4.04147007377826</v>
      </c>
      <c r="P25" s="7">
        <f>I25+N25</f>
        <v>45.944496554309</v>
      </c>
      <c r="Q25" s="7">
        <f>I25-O25</f>
        <v>38.6679198835832</v>
      </c>
      <c r="S25">
        <v>84</v>
      </c>
      <c r="AC25">
        <v>10</v>
      </c>
    </row>
    <row r="26" spans="1:29">
      <c r="A26" s="8">
        <v>24</v>
      </c>
      <c r="B26" s="9" t="s">
        <v>62</v>
      </c>
      <c r="C26" s="9" t="s">
        <v>63</v>
      </c>
      <c r="D26">
        <v>4</v>
      </c>
      <c r="E26">
        <v>24</v>
      </c>
      <c r="F26">
        <f>D26*E26</f>
        <v>96</v>
      </c>
      <c r="G26" s="7">
        <f>E26/26</f>
        <v>0.923076923076923</v>
      </c>
      <c r="H26">
        <f>ATAN(G26)</f>
        <v>0.745419476274158</v>
      </c>
      <c r="I26">
        <f>H26*180/PI()</f>
        <v>42.7093899573615</v>
      </c>
      <c r="J26" s="7">
        <f>F26/(2*SIN(H26))</f>
        <v>70.7672240518165</v>
      </c>
      <c r="K26" s="7">
        <f>F26+2*D26*COS(H26)</f>
        <v>101.87842755702</v>
      </c>
      <c r="L26" s="7">
        <f>D26</f>
        <v>4</v>
      </c>
      <c r="M26" s="7">
        <f>1.25*D26</f>
        <v>5</v>
      </c>
      <c r="N26" s="11">
        <f>ATAN(L26/J26)*180/PI()</f>
        <v>3.23510659694751</v>
      </c>
      <c r="O26" s="7">
        <f>ATAN(M26/J26)*180/PI()</f>
        <v>4.04147007377826</v>
      </c>
      <c r="P26" s="7">
        <f>I26+N26</f>
        <v>45.944496554309</v>
      </c>
      <c r="Q26" s="7">
        <f>I26-O26</f>
        <v>38.6679198835832</v>
      </c>
      <c r="S26">
        <v>96</v>
      </c>
      <c r="T26">
        <v>42.71</v>
      </c>
      <c r="U26">
        <v>70.77</v>
      </c>
      <c r="V26">
        <v>101.88</v>
      </c>
      <c r="W26">
        <v>4</v>
      </c>
      <c r="X26">
        <v>5</v>
      </c>
      <c r="Y26">
        <v>3.24</v>
      </c>
      <c r="Z26">
        <v>4.04</v>
      </c>
      <c r="AA26">
        <v>45.94</v>
      </c>
      <c r="AB26">
        <v>38.67</v>
      </c>
      <c r="AC26">
        <v>100</v>
      </c>
    </row>
    <row r="27" spans="1:29">
      <c r="A27" s="8">
        <v>25</v>
      </c>
      <c r="B27" s="9" t="s">
        <v>64</v>
      </c>
      <c r="C27" s="9" t="s">
        <v>65</v>
      </c>
      <c r="D27">
        <v>1.5</v>
      </c>
      <c r="E27">
        <v>25</v>
      </c>
      <c r="F27">
        <f>D27*E27</f>
        <v>37.5</v>
      </c>
      <c r="G27" s="7">
        <f>E27/26</f>
        <v>0.961538461538462</v>
      </c>
      <c r="H27">
        <f>ATAN(G27)</f>
        <v>0.765792832540244</v>
      </c>
      <c r="I27">
        <f>H27*180/PI()</f>
        <v>43.8766972859246</v>
      </c>
      <c r="J27" s="7">
        <f>F27/(2*SIN(H27))</f>
        <v>27.0520331953071</v>
      </c>
      <c r="K27" s="7">
        <f>F27+2*D27*COS(H27)</f>
        <v>39.6624991947056</v>
      </c>
      <c r="L27" s="7">
        <f>D27</f>
        <v>1.5</v>
      </c>
      <c r="M27" s="7">
        <f>1.25*D27</f>
        <v>1.875</v>
      </c>
      <c r="N27" s="11">
        <f>ATAN(L27/J27)*180/PI()</f>
        <v>3.17372639526709</v>
      </c>
      <c r="O27" s="7">
        <f>ATAN(M27/J27)*180/PI()</f>
        <v>3.96487944214394</v>
      </c>
      <c r="P27" s="7">
        <f>I27+N27</f>
        <v>47.0504236811917</v>
      </c>
      <c r="Q27" s="7">
        <f>I27-O27</f>
        <v>39.9118178437806</v>
      </c>
      <c r="S27" s="13">
        <v>37.5</v>
      </c>
      <c r="T27" s="13">
        <v>43.876</v>
      </c>
      <c r="U27" s="13">
        <v>27.052</v>
      </c>
      <c r="V27" s="13">
        <v>39.662</v>
      </c>
      <c r="W27">
        <v>1.5</v>
      </c>
      <c r="X27">
        <v>1.875</v>
      </c>
      <c r="Y27" s="13">
        <v>3.173</v>
      </c>
      <c r="Z27" s="13">
        <v>3.965</v>
      </c>
      <c r="AA27" s="13">
        <v>47.079</v>
      </c>
      <c r="AB27" s="14">
        <v>47.841</v>
      </c>
      <c r="AC27" s="15">
        <v>90</v>
      </c>
    </row>
    <row r="28" spans="1:29">
      <c r="A28" s="8">
        <v>26</v>
      </c>
      <c r="B28" s="9" t="s">
        <v>66</v>
      </c>
      <c r="C28" s="9" t="s">
        <v>67</v>
      </c>
      <c r="D28">
        <v>2</v>
      </c>
      <c r="E28">
        <v>25</v>
      </c>
      <c r="F28">
        <f>D28*E28</f>
        <v>50</v>
      </c>
      <c r="G28" s="7">
        <f>E28/26</f>
        <v>0.961538461538462</v>
      </c>
      <c r="H28">
        <f>ATAN(G28)</f>
        <v>0.765792832540244</v>
      </c>
      <c r="I28">
        <f>H28*180/PI()</f>
        <v>43.8766972859246</v>
      </c>
      <c r="J28" s="7">
        <f>F28/(2*SIN(H28))</f>
        <v>36.0693775937429</v>
      </c>
      <c r="K28" s="7">
        <f>F28+2*D28*COS(H28)</f>
        <v>52.8833322596074</v>
      </c>
      <c r="L28" s="7">
        <f>D28</f>
        <v>2</v>
      </c>
      <c r="M28" s="7">
        <f>1.25*D28</f>
        <v>2.5</v>
      </c>
      <c r="N28" s="11">
        <f>ATAN(L28/J28)*180/PI()</f>
        <v>3.17372639526709</v>
      </c>
      <c r="O28" s="7">
        <f>ATAN(M28/J28)*180/PI()</f>
        <v>3.96487944214394</v>
      </c>
      <c r="P28" s="7">
        <f>I28+N28</f>
        <v>47.0504236811917</v>
      </c>
      <c r="Q28" s="7">
        <f>I28-O28</f>
        <v>39.9118178437806</v>
      </c>
      <c r="S28">
        <v>50</v>
      </c>
      <c r="T28">
        <v>43.876</v>
      </c>
      <c r="U28">
        <v>36.069</v>
      </c>
      <c r="V28">
        <v>52.883</v>
      </c>
      <c r="W28">
        <v>2</v>
      </c>
      <c r="X28">
        <v>2.5</v>
      </c>
      <c r="Y28">
        <v>3.173</v>
      </c>
      <c r="Z28">
        <v>3.964</v>
      </c>
      <c r="AA28">
        <v>47.049</v>
      </c>
      <c r="AB28" s="12">
        <v>47.84</v>
      </c>
      <c r="AC28">
        <v>90</v>
      </c>
    </row>
    <row r="29" spans="1:29">
      <c r="A29" s="8">
        <v>27</v>
      </c>
      <c r="B29" s="9" t="s">
        <v>68</v>
      </c>
      <c r="C29" s="9" t="s">
        <v>69</v>
      </c>
      <c r="D29">
        <v>2.5</v>
      </c>
      <c r="E29">
        <v>25</v>
      </c>
      <c r="F29">
        <f>D29*E29</f>
        <v>62.5</v>
      </c>
      <c r="G29" s="7">
        <f>E29/26</f>
        <v>0.961538461538462</v>
      </c>
      <c r="H29">
        <f>ATAN(G29)</f>
        <v>0.765792832540244</v>
      </c>
      <c r="I29">
        <f>H29*180/PI()</f>
        <v>43.8766972859246</v>
      </c>
      <c r="J29" s="7">
        <f>F29/(2*SIN(H29))</f>
        <v>45.0867219921786</v>
      </c>
      <c r="K29" s="7">
        <f>F29+2*D29*COS(H29)</f>
        <v>66.1041653245093</v>
      </c>
      <c r="L29" s="7">
        <f>D29</f>
        <v>2.5</v>
      </c>
      <c r="M29" s="7">
        <f>1.25*D29</f>
        <v>3.125</v>
      </c>
      <c r="N29" s="11">
        <f>ATAN(L29/J29)*180/PI()</f>
        <v>3.17372639526709</v>
      </c>
      <c r="O29" s="7">
        <f>ATAN(M29/J29)*180/PI()</f>
        <v>3.96487944214394</v>
      </c>
      <c r="P29" s="7">
        <f>I29+N29</f>
        <v>47.0504236811917</v>
      </c>
      <c r="Q29" s="7">
        <f>I29-O29</f>
        <v>39.9118178437806</v>
      </c>
      <c r="S29">
        <v>62.5</v>
      </c>
      <c r="T29">
        <v>43.876</v>
      </c>
      <c r="U29">
        <v>45.087</v>
      </c>
      <c r="V29">
        <v>66.104</v>
      </c>
      <c r="W29">
        <v>2.5</v>
      </c>
      <c r="X29">
        <v>3.125</v>
      </c>
      <c r="Y29">
        <v>3.173</v>
      </c>
      <c r="Z29">
        <v>3.965</v>
      </c>
      <c r="AA29">
        <v>47.049</v>
      </c>
      <c r="AB29" s="12">
        <v>47.841</v>
      </c>
      <c r="AC29">
        <v>90</v>
      </c>
    </row>
    <row r="30" spans="1:29">
      <c r="A30" s="8">
        <v>28</v>
      </c>
      <c r="B30" s="9" t="s">
        <v>70</v>
      </c>
      <c r="C30" s="9" t="s">
        <v>71</v>
      </c>
      <c r="D30">
        <v>3</v>
      </c>
      <c r="E30">
        <v>25</v>
      </c>
      <c r="F30">
        <f>D30*E30</f>
        <v>75</v>
      </c>
      <c r="G30" s="7">
        <f>E30/26</f>
        <v>0.961538461538462</v>
      </c>
      <c r="H30">
        <f>ATAN(G30)</f>
        <v>0.765792832540244</v>
      </c>
      <c r="I30">
        <f>H30*180/PI()</f>
        <v>43.8766972859246</v>
      </c>
      <c r="J30" s="7">
        <f>F30/(2*SIN(H30))</f>
        <v>54.1040663906143</v>
      </c>
      <c r="K30" s="7">
        <f>F30+2*D30*COS(H30)</f>
        <v>79.3249983894111</v>
      </c>
      <c r="L30" s="7">
        <f>D30</f>
        <v>3</v>
      </c>
      <c r="M30" s="7">
        <f>1.25*D30</f>
        <v>3.75</v>
      </c>
      <c r="N30" s="11">
        <f>ATAN(L30/J30)*180/PI()</f>
        <v>3.17372639526709</v>
      </c>
      <c r="O30" s="7">
        <f>ATAN(M30/J30)*180/PI()</f>
        <v>3.96487944214394</v>
      </c>
      <c r="P30" s="7">
        <f>I30+N30</f>
        <v>47.0504236811917</v>
      </c>
      <c r="Q30" s="7">
        <f>I30-O30</f>
        <v>39.9118178437806</v>
      </c>
      <c r="AC30">
        <v>0</v>
      </c>
    </row>
    <row r="31" spans="1:29">
      <c r="A31" s="8">
        <v>29</v>
      </c>
      <c r="B31" s="9" t="s">
        <v>72</v>
      </c>
      <c r="C31" s="9" t="s">
        <v>73</v>
      </c>
      <c r="D31">
        <v>3.5</v>
      </c>
      <c r="E31">
        <v>25</v>
      </c>
      <c r="F31">
        <f>D31*E31</f>
        <v>87.5</v>
      </c>
      <c r="G31" s="7">
        <f>E31/26</f>
        <v>0.961538461538462</v>
      </c>
      <c r="H31">
        <f>ATAN(G31)</f>
        <v>0.765792832540244</v>
      </c>
      <c r="I31">
        <f>H31*180/PI()</f>
        <v>43.8766972859246</v>
      </c>
      <c r="J31" s="7">
        <f>F31/(2*SIN(H31))</f>
        <v>63.12141078905</v>
      </c>
      <c r="K31" s="7">
        <f>F31+2*D31*COS(H31)</f>
        <v>92.545831454313</v>
      </c>
      <c r="L31" s="7">
        <f>D31</f>
        <v>3.5</v>
      </c>
      <c r="M31" s="7">
        <f>1.25*D31</f>
        <v>4.375</v>
      </c>
      <c r="N31" s="11">
        <f>ATAN(L31/J31)*180/PI()</f>
        <v>3.17372639526709</v>
      </c>
      <c r="O31" s="7">
        <f>ATAN(M31/J31)*180/PI()</f>
        <v>3.96487944214394</v>
      </c>
      <c r="P31" s="7">
        <f>I31+N31</f>
        <v>47.0504236811917</v>
      </c>
      <c r="Q31" s="7">
        <f>I31-O31</f>
        <v>39.9118178437806</v>
      </c>
      <c r="S31">
        <v>87.5</v>
      </c>
      <c r="T31">
        <v>43.877</v>
      </c>
      <c r="U31">
        <v>63.1214</v>
      </c>
      <c r="V31">
        <v>92.5458</v>
      </c>
      <c r="W31">
        <v>3.5</v>
      </c>
      <c r="X31">
        <v>4.375</v>
      </c>
      <c r="Y31">
        <v>3.173</v>
      </c>
      <c r="Z31">
        <v>3.9649</v>
      </c>
      <c r="AA31">
        <v>47.0504</v>
      </c>
      <c r="AB31" s="12">
        <v>40.703</v>
      </c>
      <c r="AC31">
        <v>90</v>
      </c>
    </row>
    <row r="32" spans="1:29">
      <c r="A32" s="8">
        <v>30</v>
      </c>
      <c r="B32" s="9" t="s">
        <v>74</v>
      </c>
      <c r="C32" s="9" t="s">
        <v>75</v>
      </c>
      <c r="D32">
        <v>4</v>
      </c>
      <c r="E32">
        <v>25</v>
      </c>
      <c r="F32">
        <f>D32*E32</f>
        <v>100</v>
      </c>
      <c r="G32" s="7">
        <f>E32/26</f>
        <v>0.961538461538462</v>
      </c>
      <c r="H32">
        <f>ATAN(G32)</f>
        <v>0.765792832540244</v>
      </c>
      <c r="I32">
        <f>H32*180/PI()</f>
        <v>43.8766972859246</v>
      </c>
      <c r="J32" s="7">
        <f>F32/(2*SIN(H32))</f>
        <v>72.1387551874857</v>
      </c>
      <c r="K32" s="7">
        <f>F32+2*D32*COS(H32)</f>
        <v>105.766664519215</v>
      </c>
      <c r="L32" s="7">
        <f>D32</f>
        <v>4</v>
      </c>
      <c r="M32" s="7">
        <f>1.25*D32</f>
        <v>5</v>
      </c>
      <c r="N32" s="11">
        <f>ATAN(L32/J32)*180/PI()</f>
        <v>3.17372639526709</v>
      </c>
      <c r="O32" s="7">
        <f>ATAN(M32/J32)*180/PI()</f>
        <v>3.96487944214394</v>
      </c>
      <c r="P32" s="7">
        <f>I32+N32</f>
        <v>47.0504236811917</v>
      </c>
      <c r="Q32" s="7">
        <f>I32-O32</f>
        <v>39.9118178437806</v>
      </c>
      <c r="S32">
        <v>100</v>
      </c>
      <c r="T32" s="12">
        <v>0.961538462</v>
      </c>
      <c r="U32">
        <v>72.1387553</v>
      </c>
      <c r="V32" s="12">
        <v>108.720833</v>
      </c>
      <c r="W32">
        <v>4</v>
      </c>
      <c r="X32">
        <v>5</v>
      </c>
      <c r="Y32">
        <v>3.17372639</v>
      </c>
      <c r="Z32">
        <v>3.96487944</v>
      </c>
      <c r="AA32" s="12">
        <v>75.3124817</v>
      </c>
      <c r="AB32" s="12">
        <v>67.1387533</v>
      </c>
      <c r="AC32">
        <v>60</v>
      </c>
    </row>
    <row r="33" spans="1:29">
      <c r="A33" s="8">
        <v>31</v>
      </c>
      <c r="B33" s="9" t="s">
        <v>76</v>
      </c>
      <c r="C33" s="9" t="s">
        <v>77</v>
      </c>
      <c r="D33">
        <v>1.5</v>
      </c>
      <c r="E33">
        <v>26</v>
      </c>
      <c r="F33">
        <f>D33*E33</f>
        <v>39</v>
      </c>
      <c r="G33" s="7">
        <f>E33/26</f>
        <v>1</v>
      </c>
      <c r="H33">
        <f>ATAN(G33)</f>
        <v>0.785398163397448</v>
      </c>
      <c r="I33">
        <f>H33*180/PI()</f>
        <v>45</v>
      </c>
      <c r="J33" s="7">
        <f>F33/(2*SIN(H33))</f>
        <v>27.5771644662754</v>
      </c>
      <c r="K33" s="7">
        <f>F33+2*D33*COS(H33)</f>
        <v>41.1213203435596</v>
      </c>
      <c r="L33" s="7">
        <f>D33</f>
        <v>1.5</v>
      </c>
      <c r="M33" s="7">
        <f>1.25*D33</f>
        <v>1.875</v>
      </c>
      <c r="N33" s="11">
        <f>ATAN(L33/J33)*180/PI()</f>
        <v>3.11341154901727</v>
      </c>
      <c r="O33" s="7">
        <f>ATAN(M33/J33)*180/PI()</f>
        <v>3.88961320555312</v>
      </c>
      <c r="P33" s="7">
        <f>I33+N33</f>
        <v>48.1134115490173</v>
      </c>
      <c r="Q33" s="7">
        <f>I33-O33</f>
        <v>41.1103867944469</v>
      </c>
      <c r="AC33">
        <v>0</v>
      </c>
    </row>
    <row r="34" spans="1:29">
      <c r="A34" s="8">
        <v>32</v>
      </c>
      <c r="B34" s="9" t="s">
        <v>78</v>
      </c>
      <c r="C34" s="9" t="s">
        <v>79</v>
      </c>
      <c r="D34">
        <v>2</v>
      </c>
      <c r="E34">
        <v>26</v>
      </c>
      <c r="F34">
        <f>D34*E34</f>
        <v>52</v>
      </c>
      <c r="G34" s="7">
        <f>E34/26</f>
        <v>1</v>
      </c>
      <c r="H34">
        <f>ATAN(G34)</f>
        <v>0.785398163397448</v>
      </c>
      <c r="I34">
        <f>H34*180/PI()</f>
        <v>45</v>
      </c>
      <c r="J34" s="7">
        <f>F34/(2*SIN(H34))</f>
        <v>36.7695526217005</v>
      </c>
      <c r="K34" s="7">
        <f>F34+2*D34*COS(H34)</f>
        <v>54.8284271247462</v>
      </c>
      <c r="L34" s="7">
        <f>D34</f>
        <v>2</v>
      </c>
      <c r="M34" s="7">
        <f>1.25*D34</f>
        <v>2.5</v>
      </c>
      <c r="N34" s="11">
        <f>ATAN(L34/J34)*180/PI()</f>
        <v>3.11341154901727</v>
      </c>
      <c r="O34" s="7">
        <f>ATAN(M34/J34)*180/PI()</f>
        <v>3.88961320555312</v>
      </c>
      <c r="P34" s="7">
        <f>I34+N34</f>
        <v>48.1134115490173</v>
      </c>
      <c r="Q34" s="7">
        <f>I34-O34</f>
        <v>41.1103867944469</v>
      </c>
      <c r="AC34">
        <v>0</v>
      </c>
    </row>
    <row r="35" spans="1:29">
      <c r="A35" s="8">
        <v>33</v>
      </c>
      <c r="B35" s="9" t="s">
        <v>80</v>
      </c>
      <c r="C35" s="9" t="s">
        <v>81</v>
      </c>
      <c r="D35">
        <v>2.5</v>
      </c>
      <c r="E35">
        <v>26</v>
      </c>
      <c r="F35">
        <f>D35*E35</f>
        <v>65</v>
      </c>
      <c r="G35" s="7">
        <f>E35/26</f>
        <v>1</v>
      </c>
      <c r="H35">
        <f>ATAN(G35)</f>
        <v>0.785398163397448</v>
      </c>
      <c r="I35">
        <f>H35*180/PI()</f>
        <v>45</v>
      </c>
      <c r="J35" s="7">
        <f>F35/(2*SIN(H35))</f>
        <v>45.9619407771256</v>
      </c>
      <c r="K35" s="7">
        <f>F35+2*D35*COS(H35)</f>
        <v>68.5355339059327</v>
      </c>
      <c r="L35" s="7">
        <f>D35</f>
        <v>2.5</v>
      </c>
      <c r="M35" s="7">
        <f>1.25*D35</f>
        <v>3.125</v>
      </c>
      <c r="N35" s="11">
        <f>ATAN(L35/J35)*180/PI()</f>
        <v>3.11341154901727</v>
      </c>
      <c r="O35" s="7">
        <f>ATAN(M35/J35)*180/PI()</f>
        <v>3.88961320555312</v>
      </c>
      <c r="P35" s="7">
        <f>I35+N35</f>
        <v>48.1134115490173</v>
      </c>
      <c r="Q35" s="7">
        <f>I35-O35</f>
        <v>41.1103867944469</v>
      </c>
      <c r="AC35">
        <v>0</v>
      </c>
    </row>
    <row r="36" spans="1:29">
      <c r="A36" s="8">
        <v>34</v>
      </c>
      <c r="B36" s="9" t="s">
        <v>82</v>
      </c>
      <c r="C36" s="9" t="s">
        <v>83</v>
      </c>
      <c r="D36">
        <v>3</v>
      </c>
      <c r="E36">
        <v>26</v>
      </c>
      <c r="F36">
        <f>D36*E36</f>
        <v>78</v>
      </c>
      <c r="G36" s="7">
        <f>E36/26</f>
        <v>1</v>
      </c>
      <c r="H36">
        <f>ATAN(G36)</f>
        <v>0.785398163397448</v>
      </c>
      <c r="I36">
        <f>H36*180/PI()</f>
        <v>45</v>
      </c>
      <c r="J36" s="7">
        <f>F36/(2*SIN(H36))</f>
        <v>55.1543289325507</v>
      </c>
      <c r="K36" s="7">
        <f>F36+2*D36*COS(H36)</f>
        <v>82.2426406871193</v>
      </c>
      <c r="L36" s="7">
        <f>D36</f>
        <v>3</v>
      </c>
      <c r="M36" s="7">
        <f>1.25*D36</f>
        <v>3.75</v>
      </c>
      <c r="N36" s="11">
        <f>ATAN(L36/J36)*180/PI()</f>
        <v>3.11341154901727</v>
      </c>
      <c r="O36" s="7">
        <f>ATAN(M36/J36)*180/PI()</f>
        <v>3.88961320555312</v>
      </c>
      <c r="P36" s="7">
        <f>I36+N36</f>
        <v>48.1134115490173</v>
      </c>
      <c r="Q36" s="7">
        <f>I36-O36</f>
        <v>41.1103867944469</v>
      </c>
      <c r="S36">
        <v>78</v>
      </c>
      <c r="T36">
        <v>45</v>
      </c>
      <c r="U36" s="12">
        <v>2234</v>
      </c>
      <c r="V36" s="12">
        <v>239.96</v>
      </c>
      <c r="W36">
        <v>3</v>
      </c>
      <c r="X36" s="12">
        <v>4.5</v>
      </c>
      <c r="Y36" s="12">
        <v>1</v>
      </c>
      <c r="Z36" s="12">
        <v>76.0685828</v>
      </c>
      <c r="AA36" s="12">
        <v>3.20259816</v>
      </c>
      <c r="AB36" s="12">
        <v>2.20259816</v>
      </c>
      <c r="AC36">
        <v>30</v>
      </c>
    </row>
    <row r="37" spans="1:29">
      <c r="A37" s="8">
        <v>35</v>
      </c>
      <c r="B37" s="9" t="s">
        <v>84</v>
      </c>
      <c r="C37" s="9" t="s">
        <v>85</v>
      </c>
      <c r="D37">
        <v>3.5</v>
      </c>
      <c r="E37">
        <v>26</v>
      </c>
      <c r="F37">
        <f>D37*E37</f>
        <v>91</v>
      </c>
      <c r="G37" s="7">
        <f>E37/26</f>
        <v>1</v>
      </c>
      <c r="H37">
        <f>ATAN(G37)</f>
        <v>0.785398163397448</v>
      </c>
      <c r="I37">
        <f>H37*180/PI()</f>
        <v>45</v>
      </c>
      <c r="J37" s="7">
        <f>F37/(2*SIN(H37))</f>
        <v>64.3467170879758</v>
      </c>
      <c r="K37" s="7">
        <f>F37+2*D37*COS(H37)</f>
        <v>95.9497474683058</v>
      </c>
      <c r="L37" s="7">
        <f>D37</f>
        <v>3.5</v>
      </c>
      <c r="M37" s="7">
        <f>1.25*D37</f>
        <v>4.375</v>
      </c>
      <c r="N37" s="11">
        <f>ATAN(L37/J37)*180/PI()</f>
        <v>3.11341154901727</v>
      </c>
      <c r="O37" s="7">
        <f>ATAN(M37/J37)*180/PI()</f>
        <v>3.88961320555312</v>
      </c>
      <c r="P37" s="7">
        <f>I37+N37</f>
        <v>48.1134115490173</v>
      </c>
      <c r="Q37" s="7">
        <f>I37-O37</f>
        <v>41.1103867944469</v>
      </c>
      <c r="S37">
        <v>91</v>
      </c>
      <c r="T37">
        <v>45</v>
      </c>
      <c r="U37">
        <v>64.346</v>
      </c>
      <c r="W37">
        <v>3.5</v>
      </c>
      <c r="X37">
        <v>4.375</v>
      </c>
      <c r="AC37">
        <v>50</v>
      </c>
    </row>
    <row r="38" spans="1:29">
      <c r="A38" s="8">
        <v>36</v>
      </c>
      <c r="B38" s="9" t="s">
        <v>86</v>
      </c>
      <c r="C38" s="9" t="s">
        <v>87</v>
      </c>
      <c r="D38">
        <v>4</v>
      </c>
      <c r="E38">
        <v>26</v>
      </c>
      <c r="F38">
        <f>D38*E38</f>
        <v>104</v>
      </c>
      <c r="G38" s="7">
        <f>E38/26</f>
        <v>1</v>
      </c>
      <c r="H38">
        <f>ATAN(G38)</f>
        <v>0.785398163397448</v>
      </c>
      <c r="I38">
        <f>H38*180/PI()</f>
        <v>45</v>
      </c>
      <c r="J38" s="7">
        <f>F38/(2*SIN(H38))</f>
        <v>73.539105243401</v>
      </c>
      <c r="K38" s="7">
        <f>F38+2*D38*COS(H38)</f>
        <v>109.656854249492</v>
      </c>
      <c r="L38" s="7">
        <f>D38</f>
        <v>4</v>
      </c>
      <c r="M38" s="7">
        <f>1.25*D38</f>
        <v>5</v>
      </c>
      <c r="N38" s="11">
        <f>ATAN(L38/J38)*180/PI()</f>
        <v>3.11341154901727</v>
      </c>
      <c r="O38" s="7">
        <f>ATAN(M38/J38)*180/PI()</f>
        <v>3.88961320555312</v>
      </c>
      <c r="P38" s="7">
        <f>I38+N38</f>
        <v>48.1134115490173</v>
      </c>
      <c r="Q38" s="7">
        <f>I38-O38</f>
        <v>41.1103867944469</v>
      </c>
      <c r="S38">
        <v>104</v>
      </c>
      <c r="T38">
        <v>45</v>
      </c>
      <c r="U38">
        <v>73.5391052</v>
      </c>
      <c r="W38">
        <v>4</v>
      </c>
      <c r="X38" s="12">
        <v>6</v>
      </c>
      <c r="Y38" s="12">
        <v>2.20259816</v>
      </c>
      <c r="Z38" s="12">
        <v>3.30186567</v>
      </c>
      <c r="AC38">
        <v>40</v>
      </c>
    </row>
    <row r="39" spans="1:29">
      <c r="A39" s="8">
        <v>37</v>
      </c>
      <c r="B39" s="9" t="s">
        <v>88</v>
      </c>
      <c r="C39" s="9" t="s">
        <v>89</v>
      </c>
      <c r="D39">
        <v>1.5</v>
      </c>
      <c r="E39">
        <v>27</v>
      </c>
      <c r="F39">
        <f>D39*E39</f>
        <v>40.5</v>
      </c>
      <c r="G39" s="7">
        <f>E39/26</f>
        <v>1.03846153846154</v>
      </c>
      <c r="H39">
        <f>ATAN(G39)</f>
        <v>0.804263849419119</v>
      </c>
      <c r="I39">
        <f>H39*180/PI()</f>
        <v>46.0809241866607</v>
      </c>
      <c r="J39" s="7">
        <f>F39/(2*SIN(H39))</f>
        <v>28.112497220987</v>
      </c>
      <c r="K39" s="7">
        <f>F39+2*D39*COS(H39)</f>
        <v>42.5809250611976</v>
      </c>
      <c r="L39" s="7">
        <f>D39</f>
        <v>1.5</v>
      </c>
      <c r="M39" s="7">
        <f>1.25*D39</f>
        <v>1.875</v>
      </c>
      <c r="N39" s="11">
        <f>ATAN(L39/J39)*180/PI()</f>
        <v>3.05423768663385</v>
      </c>
      <c r="O39" s="7">
        <f>ATAN(M39/J39)*180/PI()</f>
        <v>3.81576609954619</v>
      </c>
      <c r="P39" s="7">
        <f>I39+N39</f>
        <v>49.1351618732945</v>
      </c>
      <c r="Q39" s="7">
        <f>I39-O39</f>
        <v>42.2651580871145</v>
      </c>
      <c r="S39">
        <v>40.5</v>
      </c>
      <c r="T39">
        <v>46.0809242</v>
      </c>
      <c r="W39">
        <v>1.5</v>
      </c>
      <c r="X39">
        <v>2.25</v>
      </c>
      <c r="Y39">
        <v>2.12109639</v>
      </c>
      <c r="Z39">
        <v>3.17983012</v>
      </c>
      <c r="AC39">
        <v>30</v>
      </c>
    </row>
    <row r="40" spans="1:29">
      <c r="A40" s="8">
        <v>38</v>
      </c>
      <c r="B40" s="9" t="s">
        <v>90</v>
      </c>
      <c r="C40" s="9" t="s">
        <v>91</v>
      </c>
      <c r="D40">
        <v>2</v>
      </c>
      <c r="E40">
        <v>27</v>
      </c>
      <c r="F40">
        <f>D40*E40</f>
        <v>54</v>
      </c>
      <c r="G40" s="7">
        <f>E40/26</f>
        <v>1.03846153846154</v>
      </c>
      <c r="H40">
        <f>ATAN(G40)</f>
        <v>0.804263849419119</v>
      </c>
      <c r="I40">
        <f>H40*180/PI()</f>
        <v>46.0809241866607</v>
      </c>
      <c r="J40" s="7">
        <f>F40/(2*SIN(H40))</f>
        <v>37.4833296279826</v>
      </c>
      <c r="K40" s="7">
        <f>F40+2*D40*COS(H40)</f>
        <v>56.7745667482635</v>
      </c>
      <c r="L40" s="7">
        <f>D40</f>
        <v>2</v>
      </c>
      <c r="M40" s="7">
        <f>1.25*D40</f>
        <v>2.5</v>
      </c>
      <c r="N40" s="11">
        <f>ATAN(L40/J40)*180/PI()</f>
        <v>3.05423768663385</v>
      </c>
      <c r="O40" s="7">
        <f>ATAN(M40/J40)*180/PI()</f>
        <v>3.81576609954619</v>
      </c>
      <c r="P40" s="7">
        <f>I40+N40</f>
        <v>49.1351618732945</v>
      </c>
      <c r="Q40" s="7">
        <f>I40-O40</f>
        <v>42.2651580871145</v>
      </c>
      <c r="S40">
        <v>54</v>
      </c>
      <c r="T40">
        <v>46.0809242</v>
      </c>
      <c r="U40">
        <v>37.483911</v>
      </c>
      <c r="V40" s="12">
        <v>8</v>
      </c>
      <c r="W40">
        <v>2</v>
      </c>
      <c r="X40" s="12">
        <v>3</v>
      </c>
      <c r="Y40" s="12">
        <v>2.12109639</v>
      </c>
      <c r="Z40" s="12">
        <v>3.17983012</v>
      </c>
      <c r="AA40" s="12">
        <v>48.201</v>
      </c>
      <c r="AB40" s="12">
        <v>43.959</v>
      </c>
      <c r="AC40">
        <v>40</v>
      </c>
    </row>
    <row r="41" spans="1:29">
      <c r="A41" s="8">
        <v>39</v>
      </c>
      <c r="B41" s="9" t="s">
        <v>92</v>
      </c>
      <c r="C41" s="9" t="s">
        <v>93</v>
      </c>
      <c r="D41">
        <v>2.5</v>
      </c>
      <c r="E41">
        <v>27</v>
      </c>
      <c r="F41">
        <f>D41*E41</f>
        <v>67.5</v>
      </c>
      <c r="G41" s="7">
        <f>E41/26</f>
        <v>1.03846153846154</v>
      </c>
      <c r="H41">
        <f>ATAN(G41)</f>
        <v>0.804263849419119</v>
      </c>
      <c r="I41">
        <f>H41*180/PI()</f>
        <v>46.0809241866607</v>
      </c>
      <c r="J41" s="7">
        <f>F41/(2*SIN(H41))</f>
        <v>46.8541620349783</v>
      </c>
      <c r="K41" s="7">
        <f>F41+2*D41*COS(H41)</f>
        <v>70.9682084353294</v>
      </c>
      <c r="L41" s="7">
        <f>D41</f>
        <v>2.5</v>
      </c>
      <c r="M41" s="7">
        <f>1.25*D41</f>
        <v>3.125</v>
      </c>
      <c r="N41" s="11">
        <f>ATAN(L41/J41)*180/PI()</f>
        <v>3.05423768663385</v>
      </c>
      <c r="O41" s="7">
        <f>ATAN(M41/J41)*180/PI()</f>
        <v>3.81576609954619</v>
      </c>
      <c r="P41" s="7">
        <f>I41+N41</f>
        <v>49.1351618732945</v>
      </c>
      <c r="Q41" s="7">
        <f>I41-O41</f>
        <v>42.2651580871145</v>
      </c>
      <c r="AC41">
        <v>0</v>
      </c>
    </row>
    <row r="42" spans="1:29">
      <c r="A42" s="8">
        <v>40</v>
      </c>
      <c r="B42" s="9" t="s">
        <v>94</v>
      </c>
      <c r="C42" s="9" t="s">
        <v>95</v>
      </c>
      <c r="D42">
        <v>3</v>
      </c>
      <c r="E42">
        <v>27</v>
      </c>
      <c r="F42">
        <f>D42*E42</f>
        <v>81</v>
      </c>
      <c r="G42" s="7">
        <f>E42/26</f>
        <v>1.03846153846154</v>
      </c>
      <c r="H42">
        <f>ATAN(G42)</f>
        <v>0.804263849419119</v>
      </c>
      <c r="I42">
        <f>H42*180/PI()</f>
        <v>46.0809241866607</v>
      </c>
      <c r="J42" s="7">
        <f>F42/(2*SIN(H42))</f>
        <v>56.2249944419739</v>
      </c>
      <c r="K42" s="7">
        <f>F42+2*D42*COS(H42)</f>
        <v>85.1618501223952</v>
      </c>
      <c r="L42" s="7">
        <f>D42</f>
        <v>3</v>
      </c>
      <c r="M42" s="7">
        <f>1.25*D42</f>
        <v>3.75</v>
      </c>
      <c r="N42" s="11">
        <f>ATAN(L42/J42)*180/PI()</f>
        <v>3.05423768663385</v>
      </c>
      <c r="O42" s="7">
        <f>ATAN(M42/J42)*180/PI()</f>
        <v>3.81576609954619</v>
      </c>
      <c r="P42" s="7">
        <f>I42+N42</f>
        <v>49.1351618732945</v>
      </c>
      <c r="Q42" s="7">
        <f>I42-O42</f>
        <v>42.2651580871145</v>
      </c>
      <c r="AC42">
        <v>0</v>
      </c>
    </row>
    <row r="43" spans="1:29">
      <c r="A43" s="8">
        <v>41</v>
      </c>
      <c r="B43" s="9" t="s">
        <v>96</v>
      </c>
      <c r="C43" s="9" t="s">
        <v>97</v>
      </c>
      <c r="D43">
        <v>3.5</v>
      </c>
      <c r="E43">
        <v>27</v>
      </c>
      <c r="F43">
        <f>D43*E43</f>
        <v>94.5</v>
      </c>
      <c r="G43" s="7">
        <f>E43/26</f>
        <v>1.03846153846154</v>
      </c>
      <c r="H43">
        <f>ATAN(G43)</f>
        <v>0.804263849419119</v>
      </c>
      <c r="I43">
        <f>H43*180/PI()</f>
        <v>46.0809241866607</v>
      </c>
      <c r="J43" s="7">
        <f>F43/(2*SIN(H43))</f>
        <v>65.5958268489696</v>
      </c>
      <c r="K43" s="7">
        <f>F43+2*D43*COS(H43)</f>
        <v>99.3554918094611</v>
      </c>
      <c r="L43" s="7">
        <f>D43</f>
        <v>3.5</v>
      </c>
      <c r="M43" s="7">
        <f>1.25*D43</f>
        <v>4.375</v>
      </c>
      <c r="N43" s="11">
        <f>ATAN(L43/J43)*180/PI()</f>
        <v>3.05423768663385</v>
      </c>
      <c r="O43" s="7">
        <f>ATAN(M43/J43)*180/PI()</f>
        <v>3.81576609954619</v>
      </c>
      <c r="P43" s="7">
        <f>I43+N43</f>
        <v>49.1351618732945</v>
      </c>
      <c r="Q43" s="7">
        <f>I43-O43</f>
        <v>42.2651580871145</v>
      </c>
      <c r="AC43">
        <v>0</v>
      </c>
    </row>
  </sheetData>
  <sortState caseSensitive="0" columnSort="0" ref="A2:E42">
    <sortCondition descending="0" ref="A2:A42"/>
  </sortState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</dc:creator>
  <cp:lastModifiedBy>mis</cp:lastModifiedBy>
  <dcterms:created xsi:type="dcterms:W3CDTF">2016-05-24T10:09:07Z</dcterms:created>
  <dcterms:modified xsi:type="dcterms:W3CDTF">2016-05-24T12:12:19Z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2052-9.1.0.4468</vt:lpwstr>
  </property>
</Properties>
</file>